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90" windowWidth="12120" windowHeight="4680" tabRatio="839" activeTab="0"/>
  </bookViews>
  <sheets>
    <sheet name="IS" sheetId="1" r:id="rId1"/>
    <sheet name="BS" sheetId="2" r:id="rId2"/>
    <sheet name="Equity" sheetId="3" r:id="rId3"/>
    <sheet name="CashFlow" sheetId="4" r:id="rId4"/>
    <sheet name="Notes" sheetId="5" r:id="rId5"/>
  </sheets>
  <definedNames>
    <definedName name="_xlnm.Print_Area" localSheetId="3">'CashFlow'!$A$1:$E$64</definedName>
    <definedName name="_xlnm.Print_Area" localSheetId="0">'IS'!$A$1:$I$49</definedName>
    <definedName name="_xlnm.Print_Area" localSheetId="4">'Notes'!$A$1:$M$271</definedName>
    <definedName name="_xlnm.Print_Titles" localSheetId="3">'CashFlow'!$1:$2</definedName>
    <definedName name="_xlnm.Print_Titles" localSheetId="4">'Notes'!$1:$4</definedName>
  </definedNames>
  <calcPr fullCalcOnLoad="1"/>
</workbook>
</file>

<file path=xl/sharedStrings.xml><?xml version="1.0" encoding="utf-8"?>
<sst xmlns="http://schemas.openxmlformats.org/spreadsheetml/2006/main" count="336" uniqueCount="250">
  <si>
    <t>There were no material events subsequent to the end of the reporting quarter that have not been reflected in the interim financial statements.</t>
  </si>
  <si>
    <t xml:space="preserve">  Approved and contracted for</t>
  </si>
  <si>
    <t>Property, plant and equipment</t>
  </si>
  <si>
    <t>Inventories</t>
  </si>
  <si>
    <t>Cash and cash equivalents</t>
  </si>
  <si>
    <t>Taxation</t>
  </si>
  <si>
    <t>RM'000</t>
  </si>
  <si>
    <t>Revenue</t>
  </si>
  <si>
    <t>Cost of sales</t>
  </si>
  <si>
    <t>Other operating income</t>
  </si>
  <si>
    <t>(The figures have not been audited)</t>
  </si>
  <si>
    <t>As At End</t>
  </si>
  <si>
    <t>Quarter</t>
  </si>
  <si>
    <t>(Audited)</t>
  </si>
  <si>
    <t>As At</t>
  </si>
  <si>
    <t>Preceding</t>
  </si>
  <si>
    <t>Financial</t>
  </si>
  <si>
    <t>Year End</t>
  </si>
  <si>
    <t>Individual Quarter</t>
  </si>
  <si>
    <t>Current Year</t>
  </si>
  <si>
    <t>Preceding Year</t>
  </si>
  <si>
    <t>Corresponding</t>
  </si>
  <si>
    <t>To Date</t>
  </si>
  <si>
    <t>Cumulative Quarter</t>
  </si>
  <si>
    <t>Capital</t>
  </si>
  <si>
    <t>Period</t>
  </si>
  <si>
    <t>Gross profit</t>
  </si>
  <si>
    <t>Operating expenses</t>
  </si>
  <si>
    <t>Notes:</t>
  </si>
  <si>
    <t xml:space="preserve">Of Current </t>
  </si>
  <si>
    <t>Notes :</t>
  </si>
  <si>
    <t xml:space="preserve">              </t>
  </si>
  <si>
    <t>CONDENSED CONSOLIDATED STATEMENT OF CHANGES IN EQUITY</t>
  </si>
  <si>
    <t>Share</t>
  </si>
  <si>
    <t>CLASSIC SCENIC BERHAD</t>
  </si>
  <si>
    <t>(Company No. 633887-M)</t>
  </si>
  <si>
    <t>Profit before taxation</t>
  </si>
  <si>
    <t>Cash flows from operating activities</t>
  </si>
  <si>
    <t>Adjustments for :</t>
  </si>
  <si>
    <t>- Non-cash items</t>
  </si>
  <si>
    <t>- Non-operating items</t>
  </si>
  <si>
    <t xml:space="preserve">Operating profit before working capital changes </t>
  </si>
  <si>
    <t>Cash flows from investing activities</t>
  </si>
  <si>
    <t>Interest received</t>
  </si>
  <si>
    <t>Cash and cash equivalents at the beginning of period</t>
  </si>
  <si>
    <t xml:space="preserve">Note 1 </t>
  </si>
  <si>
    <t>NOTES TO THE INTERIM FINANCIAL REPORT</t>
  </si>
  <si>
    <t>A1.</t>
  </si>
  <si>
    <t>A2.</t>
  </si>
  <si>
    <t>Auditors' Report</t>
  </si>
  <si>
    <t>A3.</t>
  </si>
  <si>
    <t>Seasonal and Cyclical factors</t>
  </si>
  <si>
    <t>The Group's performance is not subject to seasonality or cyclicality.</t>
  </si>
  <si>
    <t>A4.</t>
  </si>
  <si>
    <t>Unusual items affecting assets, liabilities, equity, net income or cash flows</t>
  </si>
  <si>
    <t>A5.</t>
  </si>
  <si>
    <t>Material Changes in Estimates</t>
  </si>
  <si>
    <t>A6.</t>
  </si>
  <si>
    <t>A7.</t>
  </si>
  <si>
    <t>A8.</t>
  </si>
  <si>
    <t>Segmental Reporting</t>
  </si>
  <si>
    <t>A9.</t>
  </si>
  <si>
    <t>Valuation of Property, Plant and Equipment</t>
  </si>
  <si>
    <t>A10.</t>
  </si>
  <si>
    <t>A11.</t>
  </si>
  <si>
    <t>A12.</t>
  </si>
  <si>
    <t>A13.</t>
  </si>
  <si>
    <t>As at</t>
  </si>
  <si>
    <t>Property, plant and equipment :</t>
  </si>
  <si>
    <t>B1.</t>
  </si>
  <si>
    <t>Review Of Performance</t>
  </si>
  <si>
    <t>B2.</t>
  </si>
  <si>
    <t>Variation of Results Against Preceding Quarter</t>
  </si>
  <si>
    <t>B3.</t>
  </si>
  <si>
    <t>Current Year Prospects</t>
  </si>
  <si>
    <t>B4.</t>
  </si>
  <si>
    <t>Variance of Actual and Forecast Profit</t>
  </si>
  <si>
    <t>B5.</t>
  </si>
  <si>
    <t>Current tax expense</t>
  </si>
  <si>
    <t xml:space="preserve">  - current</t>
  </si>
  <si>
    <t>Deferred tax expense</t>
  </si>
  <si>
    <t xml:space="preserve">  Origination and reversal of temporary differences</t>
  </si>
  <si>
    <t>B6.</t>
  </si>
  <si>
    <t>Sale of Unquoted Investments and/or Properties</t>
  </si>
  <si>
    <t>B7.</t>
  </si>
  <si>
    <t>Purchase or Disposal of Quoted Securities</t>
  </si>
  <si>
    <t>B8.</t>
  </si>
  <si>
    <t>B9.</t>
  </si>
  <si>
    <t>Group Borrowings and Debt Securities</t>
  </si>
  <si>
    <t>B10.</t>
  </si>
  <si>
    <t>B11.</t>
  </si>
  <si>
    <t>Material Litigation</t>
  </si>
  <si>
    <t>B12.</t>
  </si>
  <si>
    <t>Dividends</t>
  </si>
  <si>
    <t>B13.</t>
  </si>
  <si>
    <t>Basis of Calculation of Earnings Per Share</t>
  </si>
  <si>
    <t xml:space="preserve">   shares of RM0.50 each in issue ('000)</t>
  </si>
  <si>
    <t>Premium</t>
  </si>
  <si>
    <t>Purchase of property, plant and equipment</t>
  </si>
  <si>
    <t>Changes in working capital :</t>
  </si>
  <si>
    <t>Cash and bank balances</t>
  </si>
  <si>
    <t>Short term funds</t>
  </si>
  <si>
    <t>Cash and cash equivalents at the end of period (Note 1)</t>
  </si>
  <si>
    <t>Not applicable as there were no profit forecast and profit guarantee published.</t>
  </si>
  <si>
    <t xml:space="preserve">Status of Corporate Proposal </t>
  </si>
  <si>
    <t>Reserves</t>
  </si>
  <si>
    <t>Retained</t>
  </si>
  <si>
    <t>Profits</t>
  </si>
  <si>
    <t>Change in The Composition of The Group</t>
  </si>
  <si>
    <t>Deferred tax liabilities</t>
  </si>
  <si>
    <t>Basic Earnings Per Share (sen)</t>
  </si>
  <si>
    <t>Basic earnings per share</t>
  </si>
  <si>
    <t>PART A : EXPLANATORY NOTES AS PER FRS 134</t>
  </si>
  <si>
    <t>(Unaudited)</t>
  </si>
  <si>
    <t>- Net changes in current assets</t>
  </si>
  <si>
    <t>- Net changes in current liabilities</t>
  </si>
  <si>
    <t>Segmental reporting is not provided as the Group's primary business segment is principally engaged in the manufacturing and sale of wooden picture frame moulding and timber products and its operation are carried out solely in Malaysia.</t>
  </si>
  <si>
    <t>Net Assets per share (RM)</t>
  </si>
  <si>
    <t>Equity</t>
  </si>
  <si>
    <t xml:space="preserve">Total </t>
  </si>
  <si>
    <t>Profit for the period</t>
  </si>
  <si>
    <t>Current</t>
  </si>
  <si>
    <t>Year-to-date</t>
  </si>
  <si>
    <t>Proceeds from disposal of plant and equipment</t>
  </si>
  <si>
    <t>PART B : ADDITIONAL INFORMATION REQUIRED BY THE BURSA MALAYSIA SECURITIES BERHAD LISTING REQUIREMENTS</t>
  </si>
  <si>
    <t>Share capital</t>
  </si>
  <si>
    <t>Earning per share</t>
  </si>
  <si>
    <t>Total non-current assets</t>
  </si>
  <si>
    <t>Total current assets</t>
  </si>
  <si>
    <t>Total non-current liabilities</t>
  </si>
  <si>
    <t>Total assets</t>
  </si>
  <si>
    <t>Total equity and liabilities</t>
  </si>
  <si>
    <t>Capital Commitments Outstanding Not Provided In The Interim Financial Report</t>
  </si>
  <si>
    <t>There was no purchase or disposal of quoted securities for the current quarter under review and financial year to date.</t>
  </si>
  <si>
    <t xml:space="preserve">   Basic earnings per share (sen)</t>
  </si>
  <si>
    <t xml:space="preserve">   Diluted earnings per share (sen)</t>
  </si>
  <si>
    <t>ASSETS</t>
  </si>
  <si>
    <t>Non-Current Assets</t>
  </si>
  <si>
    <t>Current Assets</t>
  </si>
  <si>
    <t>EQUITY</t>
  </si>
  <si>
    <t>LIABILITIES</t>
  </si>
  <si>
    <t>Non-Current Liabilities</t>
  </si>
  <si>
    <t>Total liabilities</t>
  </si>
  <si>
    <t>Current Liabilities</t>
  </si>
  <si>
    <t xml:space="preserve">Profit before taxation </t>
  </si>
  <si>
    <t>Intangible asset</t>
  </si>
  <si>
    <t>Current tax assets</t>
  </si>
  <si>
    <t xml:space="preserve"> Retained earnings</t>
  </si>
  <si>
    <t>Receivables, deposits and prepayments</t>
  </si>
  <si>
    <t>Payables and accruals</t>
  </si>
  <si>
    <t>Investment properties</t>
  </si>
  <si>
    <t>Treasury shares</t>
  </si>
  <si>
    <t>At 1 January 2009</t>
  </si>
  <si>
    <t>Treasury</t>
  </si>
  <si>
    <t>Minority</t>
  </si>
  <si>
    <t>Interest</t>
  </si>
  <si>
    <r>
      <t xml:space="preserve">- FRS 139, </t>
    </r>
    <r>
      <rPr>
        <i/>
        <sz val="10"/>
        <rFont val="Times New Roman"/>
        <family val="1"/>
      </rPr>
      <t>Financial Instruments: Recognition and Measurement</t>
    </r>
  </si>
  <si>
    <t xml:space="preserve">     Minority interest</t>
  </si>
  <si>
    <t xml:space="preserve">     Equity holders of the Company</t>
  </si>
  <si>
    <t xml:space="preserve">Total equity attributable to equity holders </t>
  </si>
  <si>
    <t>Issuances and Repayment of Debt and Equity Securities</t>
  </si>
  <si>
    <t>Dividends Paid</t>
  </si>
  <si>
    <t>Weighted average number of ordinary</t>
  </si>
  <si>
    <t>Net profit attributable to equity holders (RM'000)</t>
  </si>
  <si>
    <t>There were no issuance and repayment of debts and equity securities, shares buy-back, shares cancellation, shares held as treasury shares or resale of treasury shares during the current quarter under review and financial year to date.</t>
  </si>
  <si>
    <t>31.12.2009</t>
  </si>
  <si>
    <t>At 1 January 2010</t>
  </si>
  <si>
    <t>The auditors’ report  on the financial statements for the year ended 31 December 2009 of the Group was not qualified.</t>
  </si>
  <si>
    <t>There was no revaluation of property, plant and equipment since the last Audited Financial Statements for the year ended 31 December 2009.</t>
  </si>
  <si>
    <t>Since the last Audited Financial Statements for the year ended 31 December 2009, the Group does not have any material litigation until the date of this report.</t>
  </si>
  <si>
    <t>There was no dilution in the earnings per share.</t>
  </si>
  <si>
    <t>N/A</t>
  </si>
  <si>
    <r>
      <t xml:space="preserve">- Amendments to IC Interpretation 9, </t>
    </r>
    <r>
      <rPr>
        <i/>
        <sz val="10"/>
        <rFont val="Times New Roman"/>
        <family val="1"/>
      </rPr>
      <t>Reassessment of Embedded Derivatives</t>
    </r>
  </si>
  <si>
    <r>
      <t xml:space="preserve">- FRS 8, </t>
    </r>
    <r>
      <rPr>
        <i/>
        <sz val="10"/>
        <rFont val="Times New Roman"/>
        <family val="1"/>
      </rPr>
      <t>Operating Segments</t>
    </r>
  </si>
  <si>
    <t>CONDENSED CONSOLIDATED STATEMENT OF COMPREHENSIVE INCOME</t>
  </si>
  <si>
    <t>Profit attributable to:</t>
  </si>
  <si>
    <t>CONDENSED CONSOLIDATED STATEMENT OF CASH FLOWS</t>
  </si>
  <si>
    <t>Cash generated from operations</t>
  </si>
  <si>
    <t>Net cash generated from operating activities</t>
  </si>
  <si>
    <t>Derivative Financial Instruments</t>
  </si>
  <si>
    <r>
      <t xml:space="preserve">- FRS 7, </t>
    </r>
    <r>
      <rPr>
        <i/>
        <sz val="10"/>
        <rFont val="Times New Roman"/>
        <family val="1"/>
      </rPr>
      <t>Financial Instruments: Disclosures</t>
    </r>
  </si>
  <si>
    <r>
      <t xml:space="preserve">- FRS 101, </t>
    </r>
    <r>
      <rPr>
        <i/>
        <sz val="10"/>
        <rFont val="Times New Roman"/>
        <family val="1"/>
      </rPr>
      <t>Presentation of Financial Statements (revised)</t>
    </r>
  </si>
  <si>
    <r>
      <t xml:space="preserve">- Amendments to FRS 139, </t>
    </r>
    <r>
      <rPr>
        <i/>
        <sz val="10"/>
        <rFont val="Times New Roman"/>
        <family val="1"/>
      </rPr>
      <t>Financial Instruments: Recognition and Measurement</t>
    </r>
    <r>
      <rPr>
        <sz val="10"/>
        <rFont val="Times New Roman"/>
        <family val="1"/>
      </rPr>
      <t xml:space="preserve">, FRS 7, </t>
    </r>
    <r>
      <rPr>
        <i/>
        <sz val="10"/>
        <rFont val="Times New Roman"/>
        <family val="1"/>
      </rPr>
      <t>Financial Instruments: Disclosures</t>
    </r>
  </si>
  <si>
    <r>
      <t xml:space="preserve">- FRS 127, </t>
    </r>
    <r>
      <rPr>
        <i/>
        <sz val="10"/>
        <rFont val="Times New Roman"/>
        <family val="1"/>
      </rPr>
      <t>Consolidated and Separate Financial Statements (revised)</t>
    </r>
  </si>
  <si>
    <r>
      <t xml:space="preserve">- FRS 3, </t>
    </r>
    <r>
      <rPr>
        <i/>
        <sz val="10"/>
        <rFont val="Times New Roman"/>
        <family val="1"/>
      </rPr>
      <t>Business Combinations (revised)</t>
    </r>
  </si>
  <si>
    <r>
      <t xml:space="preserve">- FRS 1, </t>
    </r>
    <r>
      <rPr>
        <i/>
        <sz val="10"/>
        <rFont val="Times New Roman"/>
        <family val="1"/>
      </rPr>
      <t>First-time Adoption of Financial Reporting Standards (revised)</t>
    </r>
  </si>
  <si>
    <r>
      <t xml:space="preserve">- IC Interpretation 12, </t>
    </r>
    <r>
      <rPr>
        <i/>
        <sz val="10"/>
        <rFont val="Times New Roman"/>
        <family val="1"/>
      </rPr>
      <t>Service Concession Agreements</t>
    </r>
  </si>
  <si>
    <r>
      <t xml:space="preserve">- Amendments to FRS 138, </t>
    </r>
    <r>
      <rPr>
        <i/>
        <sz val="10"/>
        <rFont val="Times New Roman"/>
        <family val="1"/>
      </rPr>
      <t>Intangible Assets</t>
    </r>
  </si>
  <si>
    <r>
      <t xml:space="preserve">- Amendments to FRS 5, </t>
    </r>
    <r>
      <rPr>
        <i/>
        <sz val="10"/>
        <rFont val="Times New Roman"/>
        <family val="1"/>
      </rPr>
      <t>Non-current Assets Held for Sale and Discontinued Operations</t>
    </r>
  </si>
  <si>
    <r>
      <t xml:space="preserve">- Amendments to FRS 2, </t>
    </r>
    <r>
      <rPr>
        <i/>
        <sz val="10"/>
        <rFont val="Times New Roman"/>
        <family val="1"/>
      </rPr>
      <t>Share-based Payment</t>
    </r>
  </si>
  <si>
    <r>
      <t xml:space="preserve">- Amendments to FRS 1, </t>
    </r>
    <r>
      <rPr>
        <i/>
        <sz val="10"/>
        <rFont val="Times New Roman"/>
        <family val="1"/>
      </rPr>
      <t>Limited Exemption from Comparative FRS 7 Disclosures for First-time Adopters</t>
    </r>
  </si>
  <si>
    <r>
      <t xml:space="preserve">- IC Interpretation 15, </t>
    </r>
    <r>
      <rPr>
        <i/>
        <sz val="10"/>
        <rFont val="Times New Roman"/>
        <family val="1"/>
      </rPr>
      <t>Agreements for the Construction of Real Estate</t>
    </r>
  </si>
  <si>
    <r>
      <t xml:space="preserve">- IC Interpreattion 16, </t>
    </r>
    <r>
      <rPr>
        <i/>
        <sz val="10"/>
        <rFont val="Times New Roman"/>
        <family val="1"/>
      </rPr>
      <t>Hedges of a Net Investment in a Foreign Operation</t>
    </r>
  </si>
  <si>
    <r>
      <t xml:space="preserve">- IC Interpretation 17, </t>
    </r>
    <r>
      <rPr>
        <i/>
        <sz val="10"/>
        <rFont val="Times New Roman"/>
        <family val="1"/>
      </rPr>
      <t>Distribution of Non-cash Assets to Owners</t>
    </r>
  </si>
  <si>
    <r>
      <t xml:space="preserve">- Amendments to FRS 7, </t>
    </r>
    <r>
      <rPr>
        <i/>
        <sz val="10"/>
        <rFont val="Times New Roman"/>
        <family val="1"/>
      </rPr>
      <t>Improving Disclosures about Financial Instruments</t>
    </r>
  </si>
  <si>
    <r>
      <t>The interim financial statements are unaudited and have been prepared in compliance with Financial Reporting Standards ("FRS") 134</t>
    </r>
    <r>
      <rPr>
        <sz val="10"/>
        <rFont val="Times New Roman"/>
        <family val="1"/>
      </rPr>
      <t xml:space="preserve">: Interim Financial Reporting, issued by the Malaysian Accounting Standards Board (MASB) and Chapter 9 Part K of the Listing Requirements of the Bursa Malaysia Securities Berhad ("Bursa Securities"). </t>
    </r>
  </si>
  <si>
    <t>The interim financial statements should be read in conjunction with the Audited Financial Statements for the year ended 31 December 2009 of Classic Scenic Berhad ("CSCENIC" or "the Company"). The explanatory notes attached to the interim financial statements provide an explanation of events and transactions that are significant to an understanding of the changes in the financial position and performance of the Group since the financial year ended 31 December 2009.</t>
  </si>
  <si>
    <t>Basis of Preparation</t>
  </si>
  <si>
    <r>
      <t>Subsequent</t>
    </r>
    <r>
      <rPr>
        <b/>
        <sz val="10"/>
        <color indexed="10"/>
        <rFont val="Times New Roman"/>
        <family val="1"/>
      </rPr>
      <t xml:space="preserve"> </t>
    </r>
    <r>
      <rPr>
        <b/>
        <sz val="10"/>
        <rFont val="Times New Roman"/>
        <family val="1"/>
      </rPr>
      <t>Events</t>
    </r>
  </si>
  <si>
    <t>The significant accounting policies and methods of computation applied in the unaudited condensed interim financial statements are consistent with those adopted in the most recent annual financial statements for the year ended 31 December 2009 except for the adoption of the following new and revised Financial Reporting Standards ("FRSs") and Amendments issued by MASB:-</t>
  </si>
  <si>
    <t>The following revised FRSs, new IC Interpretations and Amendments to FRSs have been issued by the MASB and are effective for annual periods commencing on or after 1 July 2010 and 1 January 2011, and have yet to be adopted by the Group:</t>
  </si>
  <si>
    <t>The purpose of entering currency forward contracts is to minimise the impact of unfavourable movement in exchange rate. There are no cash requirements for these contracts.</t>
  </si>
  <si>
    <t>The market risk posed by the Group's currency forward contracts depends on the economic changes that may impact market prices. As the exchange rate is pre-determined under such contracts, the market risk in these instruments is not significant. The currency forward contracts are transacted with the Group's banker and the credit risk for non-performance by the counterparty in these instruments is minimal.</t>
  </si>
  <si>
    <t>Dividends approved in respect of the previous year</t>
  </si>
  <si>
    <t>Total current liabilities</t>
  </si>
  <si>
    <t>Dividend payable</t>
  </si>
  <si>
    <t>Current tax liabilities</t>
  </si>
  <si>
    <t xml:space="preserve">Currency Forward Contracts            </t>
  </si>
  <si>
    <t>Fair value</t>
  </si>
  <si>
    <t xml:space="preserve">Principal or Notional </t>
  </si>
  <si>
    <t>Amount</t>
  </si>
  <si>
    <t>Assets</t>
  </si>
  <si>
    <t>Liabilities</t>
  </si>
  <si>
    <t>- Less than 1 year</t>
  </si>
  <si>
    <t>The adoption of the above FRSs and amendments did not have any material financial impacts on the Group's financial results.</t>
  </si>
  <si>
    <t>Contingent Liabilities and Contingent Assets</t>
  </si>
  <si>
    <t xml:space="preserve">Corporate guarantee granted by the Company in favour of </t>
  </si>
  <si>
    <t>There were no announced corporate proposals not completed as at the date of this report.</t>
  </si>
  <si>
    <t>30.9.2010</t>
  </si>
  <si>
    <t>30.9.2009</t>
  </si>
  <si>
    <t>QUARTERLY REPORT ON CONSOLIDATED RESULTS FOR THE THIRD QUARTER ENDED 30 SEPTEMBER 2010</t>
  </si>
  <si>
    <t>FOR THE NINE MONTHS ENDED 30 SEPTEMBER 2010</t>
  </si>
  <si>
    <t>CONDENSED CONSOLIDATED  STATEMENT OF FINANCIAL POSITION AS AT 30 SEPTEMBER 2010</t>
  </si>
  <si>
    <t>FOR THE CUMULATIVE QUARTER ENDED 30 SEPTEMBER 2010</t>
  </si>
  <si>
    <t>At 30 September 2010</t>
  </si>
  <si>
    <t>At 30 September 2009</t>
  </si>
  <si>
    <t xml:space="preserve">QUARTERLY REPORT ON CONSOLIDATED RESULTS FOR THE THIRD QUARTER </t>
  </si>
  <si>
    <t>ENDED 30 SEPTEMBER 2010</t>
  </si>
  <si>
    <t>Cash flows from financing activities</t>
  </si>
  <si>
    <t>Dividend paid</t>
  </si>
  <si>
    <t>Net cash used in financing activities</t>
  </si>
  <si>
    <t>Income taxes paid</t>
  </si>
  <si>
    <t>Net (decrease)/increase in cash and cash equivalents</t>
  </si>
  <si>
    <t>During the current quarter under review, a first and final tax-exempt dividend of 14% or 7.0 sen per ordinary share totalling RM8.4 million in respect of the previous financial year ended 31 December 2009 was paid on 8 July 2010.</t>
  </si>
  <si>
    <t>There were no changes in the composition of the Group for the quarter ended 30 September 2010 including business combination, acquisition or disposal of subsidiaries and long term investments, restructuring and discontinued operation.</t>
  </si>
  <si>
    <t>As at 30 September 2010, the contingent liabilities and contingent assets of a material nature are as follow:-</t>
  </si>
  <si>
    <t>As at 30 September 2010, the Group does not have any bank borrowings.</t>
  </si>
  <si>
    <t xml:space="preserve">  - prior</t>
  </si>
  <si>
    <t>Net cash generated from/(used in) investing activities</t>
  </si>
  <si>
    <t>There were no unusual items and amounts of items affecting assets, liabilities, equity, net income or cash flows during the current quarter under review and financial year to date.</t>
  </si>
  <si>
    <t xml:space="preserve">There were no changes in accounting estimates that have had material effect in the current quarter under review and financial year to date. </t>
  </si>
  <si>
    <t>An interim tax-exempt dividend of 8% or 4.0 sen per ordinary share totalling RM4.8 million in respect of the financial year ending 31 December 2010 was declared by the Board on 19 August 2010 and paid on 16 November 2010.</t>
  </si>
  <si>
    <t xml:space="preserve">  licensed banks for credit facilities granted to its subsidiaries</t>
  </si>
  <si>
    <t>The effective tax rate for the quarter under review and current year to date were 7% and 6% respectively, which was lower than the statutory income tax rate of 25% mainly due to the pioneer status granted to one of its subsidiaries under the Promotion Investment Act 1986 for 5 years from 1 February 2006 to 31 January 2011.</t>
  </si>
  <si>
    <t>Lim Ket Leng Realty Sdn. Bhd., a wholly-owned subsidiary of CSCENIC, entered into Sale and Purchase Agreement ("SPA") on 10 June 2010 to dispose a piece of freehold land for a total consideration of RM1,457,448.50. The transaction was completed on 3 September 2010.</t>
  </si>
  <si>
    <t>On 19 August 2010, the Board declared an interim tax-exempt dividend of 8% or 4.0 sen per ordinary share totalling RM4.8 million in respect of the financial year ending 31 December 2010 and it was paid on 16 November 2010 to depositors registered in the Record of Depositors on 8 November 2010 (2009: Nil).</t>
  </si>
  <si>
    <t>The Group registered revenue of RM14.3 million for the current quarter, an increase of RM2.8 million or 24.3% compared to the preceding year corresponding quarter of RM11.5 million which was mainly due to higher sales revenue from export of wooden picture frame moulding. The Group's profit before tax was RM3.2 million, an increase of RM0.4 million or 14.3% compared to RM2.8 million in the preceding year corresponding quarter which was chiefly attributed to the gain arising from the disposal of a property as disclosed in Note B6.</t>
  </si>
  <si>
    <t>The Group registered a revenue of RM14.3 million for the current quarter under review, an increase of RM1.8 million or 14.4% from RM12.5 million in the preceding quarter mainly due to higher sales revenue from export of wooden picture frame moulding. The Group's profit before tax for the current quarter under review was RM3.2 million, an increase of RM0.3 million or 10.3% compared to RM2.9 million in the preceding quarter mainly attributable to the gain arising from the disposal of a property.</t>
  </si>
  <si>
    <t>With the consumer-driven economy of USA showing more consistent signs of being reinvigorated due to increase consumer spending and a slowing pace of layoffs, the outlook going forward is not envisaged to be as gloomy of before. Besides, the consolidation within the wooden picture frame moulding manufacturing industry coupled with unfavourable perception of newer and less-established manufacturers being less reliable and financially less resilient to economic downturn have positioned the Group in a favourable situation. This has been made possible because of the management efforts and commitments toward enhancing the company's image and securing the general trust of customers in us. Of special concern is the depreciating US Dollar which is likely to have a negative impact on the company's performance that could only be partially countered by an adjustment in prices. Barring any unforeseen circumstances, the Group's performance for the financial year ending 31 December 2010 is expected to be favourable.</t>
  </si>
  <si>
    <t>For the nine months ended 30 September 2010, the Group's revenue was RM39.1 million, an increase of RM7.6 million or 24.1% compared to RM31.5 million in the preceding year corresponding period. The increase in revenue was primarily due to higher sales revenue from export of wooden picture frame moulding. The Group's profit before tax for the nine months ended 30 September 2010 was RM9.3 million, an increase of RM2.9 million or 45.3% compared to RM6.4 million in the preceding year corresponding period, mainly due to higher sales revenue from export of wooden picture frame moulding, lower operating expenses and higher other income arising from the gain in disposal of a property and gain from foreign currency exchange.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</si>
</sst>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0.00_);[Red]\(0.00\)"/>
    <numFmt numFmtId="179" formatCode="_(* #,##0_);_(* \(#,##0\);_(* &quot;-&quot;??_);_(@_)"/>
    <numFmt numFmtId="180" formatCode="#,##0.000_);\(#,##0.000\)"/>
    <numFmt numFmtId="181" formatCode="0.0%"/>
    <numFmt numFmtId="182" formatCode="0.0000"/>
    <numFmt numFmtId="183" formatCode="0.000"/>
    <numFmt numFmtId="184" formatCode="#,##0.0;\-#,##0.0"/>
    <numFmt numFmtId="185" formatCode="#,##0.000;\-#,##0.000"/>
    <numFmt numFmtId="186" formatCode="_-* #,##0_-;\-* #,##0_-;_-* &quot;-&quot;??_-;_-@_-"/>
    <numFmt numFmtId="187" formatCode="#,##0.00_ ;\-#,##0.00\ "/>
    <numFmt numFmtId="188" formatCode="#,##0.0000;\-#,##0.0000"/>
    <numFmt numFmtId="189" formatCode="#,##0.000000;\-#,##0.000000"/>
    <numFmt numFmtId="190" formatCode="mm/dd/yy;@"/>
    <numFmt numFmtId="191" formatCode="#,##0_ ;\-#,##0\ "/>
    <numFmt numFmtId="192" formatCode="[$-409]dddd\,\ mmmm\ dd\,\ yyyy"/>
    <numFmt numFmtId="193" formatCode="00000"/>
    <numFmt numFmtId="194" formatCode="#,##0.0_);[Red]\(#,##0.0\)"/>
    <numFmt numFmtId="195" formatCode="0.0"/>
    <numFmt numFmtId="196" formatCode="#,##0.000_);[Red]\(#,##0.000\)"/>
    <numFmt numFmtId="197" formatCode="#,##0.0000_);[Red]\(#,##0.0000\)"/>
    <numFmt numFmtId="198" formatCode="#,##0.00000_);[Red]\(#,##0.00000\)"/>
    <numFmt numFmtId="199" formatCode="#,##0.000000_);[Red]\(#,##0.000000\)"/>
    <numFmt numFmtId="200" formatCode="#,##0.0000000_);[Red]\(#,##0.0000000\)"/>
    <numFmt numFmtId="201" formatCode="_(* #,##0.0_);_(* \(#,##0.0\);_(* &quot;-&quot;??_);_(@_)"/>
    <numFmt numFmtId="202" formatCode="_-* #,##0.0_-;\-* #,##0.0_-;_-* &quot;-&quot;?_-;_-@_-"/>
    <numFmt numFmtId="203" formatCode="_(* #,##0.0_);_(* \(#,##0.0\);_(* &quot;-&quot;?_);_(@_)"/>
    <numFmt numFmtId="204" formatCode="_(* #,##0_);_(* \(#,##0\);_(* &quot;-&quot;?_);_(@_)"/>
    <numFmt numFmtId="205" formatCode="_(* #,##0.000_);_(* \(#,##0.000\);_(* &quot;-&quot;??_);_(@_)"/>
    <numFmt numFmtId="206" formatCode="_(* #,##0.0000_);_(* \(#,##0.0000\);_(* &quot;-&quot;??_);_(@_)"/>
    <numFmt numFmtId="207" formatCode="_(* #,##0.00000_);_(* \(#,##0.00000\);_(* &quot;-&quot;??_);_(@_)"/>
    <numFmt numFmtId="208" formatCode="&quot;Yes&quot;;&quot;Yes&quot;;&quot;No&quot;"/>
    <numFmt numFmtId="209" formatCode="&quot;True&quot;;&quot;True&quot;;&quot;False&quot;"/>
    <numFmt numFmtId="210" formatCode="&quot;On&quot;;&quot;On&quot;;&quot;Off&quot;"/>
    <numFmt numFmtId="211" formatCode="[$€-2]\ #,##0.00_);[Red]\([$€-2]\ #,##0.00\)"/>
    <numFmt numFmtId="212" formatCode="_(* #,##0.0_);_(* \(#,##0.0\);_(* &quot;-&quot;_);_(@_)"/>
    <numFmt numFmtId="213" formatCode="_(* #,##0.00_);_(* \(#,##0.00\);_(* &quot;-&quot;_);_(@_)"/>
    <numFmt numFmtId="214" formatCode="0.00_);\(0.00\)"/>
    <numFmt numFmtId="215" formatCode="0_);\(0\)"/>
    <numFmt numFmtId="216" formatCode="&quot;$&quot;#,##0;\-&quot;$&quot;#,##0"/>
    <numFmt numFmtId="217" formatCode="&quot;$&quot;#,##0;[Red]\-&quot;$&quot;#,##0"/>
    <numFmt numFmtId="218" formatCode="&quot;$&quot;#,##0.00;\-&quot;$&quot;#,##0.00"/>
    <numFmt numFmtId="219" formatCode="&quot;$&quot;#,##0.00;[Red]\-&quot;$&quot;#,##0.00"/>
    <numFmt numFmtId="220" formatCode="_-&quot;$&quot;* #,##0_-;\-&quot;$&quot;* #,##0_-;_-&quot;$&quot;* &quot;-&quot;_-;_-@_-"/>
    <numFmt numFmtId="221" formatCode="_-&quot;$&quot;* #,##0.00_-;\-&quot;$&quot;* #,##0.00_-;_-&quot;$&quot;* &quot;-&quot;??_-;_-@_-"/>
    <numFmt numFmtId="222" formatCode="_(* #,##0.000000000000000_);_(* \(#,##0.000000000000000\);_(* &quot;-&quot;???????????????_);_(@_)"/>
    <numFmt numFmtId="223" formatCode="#\ ?/10"/>
    <numFmt numFmtId="224" formatCode="_(* #,##0.0000_);_(* \(#,##0.0000\);_(* &quot;-&quot;????_);_(@_)"/>
    <numFmt numFmtId="225" formatCode="#,##0.00\ ;\(#,##0.00\)"/>
  </numFmts>
  <fonts count="48">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b/>
      <sz val="8"/>
      <name val="Times New Roman"/>
      <family val="1"/>
    </font>
    <font>
      <sz val="9"/>
      <name val="Times New Roman"/>
      <family val="1"/>
    </font>
    <font>
      <sz val="10"/>
      <color indexed="10"/>
      <name val="Times New Roman"/>
      <family val="1"/>
    </font>
    <font>
      <sz val="8"/>
      <name val="Times New Roman"/>
      <family val="1"/>
    </font>
    <font>
      <sz val="10"/>
      <color indexed="56"/>
      <name val="Times New Roman"/>
      <family val="1"/>
    </font>
    <font>
      <sz val="10"/>
      <color indexed="12"/>
      <name val="Times New Roman"/>
      <family val="1"/>
    </font>
    <font>
      <i/>
      <sz val="10"/>
      <name val="Times New Roman"/>
      <family val="1"/>
    </font>
    <font>
      <b/>
      <sz val="10"/>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b/>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5">
    <xf numFmtId="0" fontId="0" fillId="0" borderId="0" xfId="0" applyAlignment="1">
      <alignment/>
    </xf>
    <xf numFmtId="179" fontId="3" fillId="0" borderId="0" xfId="42" applyNumberFormat="1" applyFont="1" applyFill="1" applyBorder="1" applyAlignment="1">
      <alignment horizontal="center"/>
    </xf>
    <xf numFmtId="179" fontId="3" fillId="0" borderId="0" xfId="42" applyNumberFormat="1" applyFont="1" applyFill="1" applyAlignment="1">
      <alignment/>
    </xf>
    <xf numFmtId="179" fontId="3" fillId="0" borderId="0" xfId="42" applyNumberFormat="1" applyFont="1" applyFill="1" applyBorder="1" applyAlignment="1">
      <alignment/>
    </xf>
    <xf numFmtId="179" fontId="3" fillId="0" borderId="0" xfId="42"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4" fillId="0" borderId="0" xfId="57" applyFont="1" applyAlignment="1">
      <alignment/>
      <protection/>
    </xf>
    <xf numFmtId="0" fontId="5" fillId="0" borderId="0" xfId="57" applyFont="1" applyAlignment="1" quotePrefix="1">
      <alignment/>
      <protection/>
    </xf>
    <xf numFmtId="0" fontId="4" fillId="0" borderId="0" xfId="57" applyFont="1">
      <alignment/>
      <protection/>
    </xf>
    <xf numFmtId="179" fontId="3" fillId="0" borderId="0" xfId="42" applyNumberFormat="1" applyFont="1" applyAlignment="1">
      <alignment/>
    </xf>
    <xf numFmtId="179" fontId="3" fillId="0" borderId="0" xfId="42" applyNumberFormat="1" applyFont="1" applyAlignment="1">
      <alignment horizontal="center"/>
    </xf>
    <xf numFmtId="179"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Border="1" applyAlignment="1">
      <alignment/>
    </xf>
    <xf numFmtId="16" fontId="3" fillId="0" borderId="0" xfId="57" applyNumberFormat="1" applyFont="1" applyAlignment="1">
      <alignment horizontal="center"/>
      <protection/>
    </xf>
    <xf numFmtId="179" fontId="4" fillId="0" borderId="0" xfId="42" applyNumberFormat="1" applyFont="1" applyAlignment="1">
      <alignment/>
    </xf>
    <xf numFmtId="179" fontId="3" fillId="0" borderId="10" xfId="42" applyNumberFormat="1" applyFont="1" applyBorder="1" applyAlignment="1">
      <alignment/>
    </xf>
    <xf numFmtId="179" fontId="3" fillId="0" borderId="11" xfId="42" applyNumberFormat="1" applyFont="1" applyBorder="1" applyAlignment="1">
      <alignment/>
    </xf>
    <xf numFmtId="179" fontId="3" fillId="0" borderId="12" xfId="42" applyNumberFormat="1" applyFont="1" applyBorder="1" applyAlignment="1">
      <alignment/>
    </xf>
    <xf numFmtId="179" fontId="3" fillId="0" borderId="13" xfId="42" applyNumberFormat="1" applyFont="1" applyBorder="1" applyAlignment="1">
      <alignment/>
    </xf>
    <xf numFmtId="179" fontId="3" fillId="0" borderId="0" xfId="42" applyNumberFormat="1" applyFont="1" applyAlignment="1">
      <alignment horizontal="right"/>
    </xf>
    <xf numFmtId="179" fontId="3" fillId="0" borderId="14" xfId="42" applyNumberFormat="1" applyFont="1" applyBorder="1" applyAlignment="1">
      <alignment/>
    </xf>
    <xf numFmtId="0" fontId="3" fillId="0" borderId="0" xfId="57" applyFont="1" applyAlignment="1">
      <alignment horizontal="right"/>
      <protection/>
    </xf>
    <xf numFmtId="179" fontId="3" fillId="0" borderId="0" xfId="57" applyNumberFormat="1" applyFont="1" applyAlignment="1">
      <alignment horizontal="center"/>
      <protection/>
    </xf>
    <xf numFmtId="206" fontId="3" fillId="0" borderId="0" xfId="57" applyNumberFormat="1" applyFont="1" applyAlignment="1">
      <alignment horizontal="center"/>
      <protection/>
    </xf>
    <xf numFmtId="179" fontId="3" fillId="0" borderId="0" xfId="57" applyNumberFormat="1" applyFont="1">
      <alignment/>
      <protection/>
    </xf>
    <xf numFmtId="43" fontId="3" fillId="0" borderId="0" xfId="42" applyFont="1" applyAlignment="1">
      <alignment horizontal="center"/>
    </xf>
    <xf numFmtId="43" fontId="3" fillId="0" borderId="0" xfId="57" applyNumberFormat="1" applyFont="1" applyAlignment="1">
      <alignment horizontal="center"/>
      <protection/>
    </xf>
    <xf numFmtId="43" fontId="3" fillId="0" borderId="0" xfId="57" applyNumberFormat="1" applyFont="1">
      <alignment/>
      <protection/>
    </xf>
    <xf numFmtId="0" fontId="3" fillId="0" borderId="0" xfId="57" applyFont="1" applyAlignment="1">
      <alignment horizontal="justify"/>
      <protection/>
    </xf>
    <xf numFmtId="0" fontId="3" fillId="0" borderId="0" xfId="57" applyFont="1" applyFill="1">
      <alignment/>
      <protection/>
    </xf>
    <xf numFmtId="0" fontId="3" fillId="0" borderId="0" xfId="57" applyFont="1" applyFill="1" applyAlignment="1">
      <alignment horizontal="center"/>
      <protection/>
    </xf>
    <xf numFmtId="179" fontId="3" fillId="0" borderId="15" xfId="42" applyNumberFormat="1" applyFont="1" applyFill="1" applyBorder="1" applyAlignment="1">
      <alignment/>
    </xf>
    <xf numFmtId="179" fontId="3" fillId="0" borderId="13" xfId="42" applyNumberFormat="1" applyFont="1" applyFill="1" applyBorder="1" applyAlignment="1">
      <alignment/>
    </xf>
    <xf numFmtId="179" fontId="3" fillId="0" borderId="0" xfId="42" applyNumberFormat="1" applyFont="1" applyAlignment="1">
      <alignment horizontal="justify"/>
    </xf>
    <xf numFmtId="0" fontId="3" fillId="0" borderId="0" xfId="57" applyFont="1" applyAlignment="1">
      <alignment horizontal="left"/>
      <protection/>
    </xf>
    <xf numFmtId="43" fontId="3" fillId="0" borderId="0" xfId="42" applyFont="1" applyAlignment="1">
      <alignment/>
    </xf>
    <xf numFmtId="0" fontId="3" fillId="0" borderId="0" xfId="57" applyFont="1" applyFill="1" applyBorder="1" applyAlignment="1">
      <alignment horizontal="center"/>
      <protection/>
    </xf>
    <xf numFmtId="179" fontId="3" fillId="0" borderId="0" xfId="42" applyNumberFormat="1" applyFont="1" applyFill="1" applyAlignment="1">
      <alignment horizontal="center"/>
    </xf>
    <xf numFmtId="179" fontId="3" fillId="0" borderId="13" xfId="42" applyNumberFormat="1" applyFont="1" applyFill="1" applyBorder="1" applyAlignment="1">
      <alignment horizontal="center"/>
    </xf>
    <xf numFmtId="179" fontId="3" fillId="0" borderId="0" xfId="42" applyNumberFormat="1" applyFont="1" applyFill="1" applyBorder="1" applyAlignment="1">
      <alignment horizontal="right"/>
    </xf>
    <xf numFmtId="179" fontId="8" fillId="0" borderId="0" xfId="42" applyNumberFormat="1" applyFont="1" applyFill="1" applyBorder="1" applyAlignment="1">
      <alignment/>
    </xf>
    <xf numFmtId="179" fontId="3" fillId="0" borderId="16" xfId="42" applyNumberFormat="1" applyFont="1" applyFill="1" applyBorder="1" applyAlignment="1">
      <alignment/>
    </xf>
    <xf numFmtId="0" fontId="3" fillId="0" borderId="0" xfId="57" applyFont="1" applyFill="1" quotePrefix="1">
      <alignment/>
      <protection/>
    </xf>
    <xf numFmtId="0" fontId="4" fillId="0" borderId="0" xfId="57" applyFont="1" applyFill="1">
      <alignment/>
      <protection/>
    </xf>
    <xf numFmtId="0" fontId="3" fillId="0" borderId="0" xfId="57" applyFont="1" applyFill="1" applyAlignment="1">
      <alignment horizontal="right"/>
      <protection/>
    </xf>
    <xf numFmtId="0" fontId="3" fillId="0" borderId="0" xfId="57" applyFont="1" applyBorder="1">
      <alignment/>
      <protection/>
    </xf>
    <xf numFmtId="0" fontId="3" fillId="0" borderId="0" xfId="57" applyFont="1" applyFill="1" applyBorder="1">
      <alignment/>
      <protection/>
    </xf>
    <xf numFmtId="0" fontId="4" fillId="0" borderId="0" xfId="57" applyFont="1" applyFill="1" applyAlignment="1">
      <alignment horizontal="left"/>
      <protection/>
    </xf>
    <xf numFmtId="41" fontId="3" fillId="0" borderId="0" xfId="57" applyNumberFormat="1" applyFont="1" applyFill="1">
      <alignment/>
      <protection/>
    </xf>
    <xf numFmtId="41" fontId="3" fillId="0" borderId="0" xfId="57" applyNumberFormat="1" applyFont="1" applyFill="1" applyBorder="1">
      <alignment/>
      <protection/>
    </xf>
    <xf numFmtId="0" fontId="3" fillId="0" borderId="0" xfId="57" applyFont="1" applyFill="1" applyAlignment="1">
      <alignment vertical="top" wrapText="1"/>
      <protection/>
    </xf>
    <xf numFmtId="0" fontId="4" fillId="0" borderId="0" xfId="57" applyFont="1" applyFill="1" applyBorder="1">
      <alignment/>
      <protection/>
    </xf>
    <xf numFmtId="213" fontId="6" fillId="0" borderId="0" xfId="57" applyNumberFormat="1" applyFont="1" applyFill="1" applyBorder="1" applyAlignment="1">
      <alignment horizontal="center"/>
      <protection/>
    </xf>
    <xf numFmtId="0" fontId="4" fillId="0" borderId="0" xfId="57" applyFont="1" applyFill="1" applyAlignment="1" quotePrefix="1">
      <alignment horizontal="left"/>
      <protection/>
    </xf>
    <xf numFmtId="0" fontId="7" fillId="0" borderId="0" xfId="57" applyFont="1" applyAlignment="1">
      <alignment horizontal="left"/>
      <protection/>
    </xf>
    <xf numFmtId="0" fontId="3" fillId="0" borderId="0" xfId="0" applyFont="1" applyAlignment="1">
      <alignment/>
    </xf>
    <xf numFmtId="0" fontId="3" fillId="0" borderId="0" xfId="0" applyFont="1" applyAlignment="1">
      <alignment/>
    </xf>
    <xf numFmtId="0" fontId="6" fillId="0" borderId="0" xfId="57" applyFont="1" applyFill="1" applyAlignment="1">
      <alignment horizontal="center"/>
      <protection/>
    </xf>
    <xf numFmtId="43" fontId="4" fillId="0" borderId="0" xfId="42" applyFont="1" applyAlignment="1">
      <alignment/>
    </xf>
    <xf numFmtId="43" fontId="3" fillId="0" borderId="0" xfId="42" applyFont="1" applyFill="1" applyAlignment="1">
      <alignment/>
    </xf>
    <xf numFmtId="43" fontId="3" fillId="0" borderId="0" xfId="42" applyFont="1" applyAlignment="1">
      <alignment wrapText="1"/>
    </xf>
    <xf numFmtId="43" fontId="4" fillId="0" borderId="0" xfId="42" applyFont="1" applyBorder="1" applyAlignment="1">
      <alignment/>
    </xf>
    <xf numFmtId="41" fontId="6" fillId="0" borderId="0" xfId="57" applyNumberFormat="1" applyFont="1" applyFill="1" applyAlignment="1">
      <alignment horizontal="center"/>
      <protection/>
    </xf>
    <xf numFmtId="181" fontId="3" fillId="0" borderId="0" xfId="60" applyNumberFormat="1" applyFont="1" applyAlignment="1">
      <alignment/>
    </xf>
    <xf numFmtId="179" fontId="3" fillId="0" borderId="0" xfId="60" applyNumberFormat="1" applyFont="1" applyAlignment="1">
      <alignment/>
    </xf>
    <xf numFmtId="179" fontId="3" fillId="0" borderId="16" xfId="42" applyNumberFormat="1" applyFont="1" applyBorder="1" applyAlignment="1">
      <alignment/>
    </xf>
    <xf numFmtId="179" fontId="3" fillId="0" borderId="17" xfId="42" applyNumberFormat="1" applyFont="1" applyBorder="1" applyAlignment="1">
      <alignment/>
    </xf>
    <xf numFmtId="179" fontId="4" fillId="0" borderId="0" xfId="42" applyNumberFormat="1" applyFont="1" applyFill="1" applyAlignment="1">
      <alignment/>
    </xf>
    <xf numFmtId="43" fontId="4" fillId="0" borderId="0" xfId="42" applyFont="1" applyFill="1" applyAlignment="1">
      <alignment/>
    </xf>
    <xf numFmtId="15" fontId="3" fillId="0" borderId="0" xfId="57" applyNumberFormat="1" applyFont="1" applyFill="1" applyAlignment="1" quotePrefix="1">
      <alignment horizontal="center"/>
      <protection/>
    </xf>
    <xf numFmtId="0" fontId="4" fillId="0" borderId="0" xfId="57" applyFont="1" applyFill="1" applyAlignment="1">
      <alignment/>
      <protection/>
    </xf>
    <xf numFmtId="0" fontId="5" fillId="0" borderId="0" xfId="57" applyFont="1" applyFill="1" applyAlignment="1" quotePrefix="1">
      <alignment/>
      <protection/>
    </xf>
    <xf numFmtId="0" fontId="5" fillId="0" borderId="0" xfId="57" applyFont="1" applyFill="1" applyAlignment="1">
      <alignment horizontal="left"/>
      <protection/>
    </xf>
    <xf numFmtId="0" fontId="7" fillId="0" borderId="0" xfId="57" applyFont="1">
      <alignment/>
      <protection/>
    </xf>
    <xf numFmtId="179" fontId="7" fillId="0" borderId="0" xfId="42" applyNumberFormat="1" applyFont="1" applyBorder="1" applyAlignment="1">
      <alignment horizontal="left"/>
    </xf>
    <xf numFmtId="179" fontId="10" fillId="0" borderId="0" xfId="42" applyNumberFormat="1" applyFont="1" applyBorder="1" applyAlignment="1">
      <alignment horizontal="left"/>
    </xf>
    <xf numFmtId="0" fontId="10" fillId="0" borderId="0" xfId="57" applyFont="1">
      <alignment/>
      <protection/>
    </xf>
    <xf numFmtId="181" fontId="3" fillId="0" borderId="0" xfId="60" applyNumberFormat="1" applyFont="1" applyFill="1" applyBorder="1" applyAlignment="1">
      <alignment/>
    </xf>
    <xf numFmtId="181" fontId="3" fillId="0" borderId="0" xfId="60" applyNumberFormat="1" applyFont="1" applyFill="1" applyAlignment="1">
      <alignment/>
    </xf>
    <xf numFmtId="179" fontId="3" fillId="0" borderId="0" xfId="42" applyNumberFormat="1" applyFont="1" applyFill="1" applyAlignment="1">
      <alignment horizontal="justify"/>
    </xf>
    <xf numFmtId="0" fontId="3" fillId="0" borderId="0" xfId="57" applyFont="1" applyFill="1" applyAlignment="1">
      <alignment horizontal="justify"/>
      <protection/>
    </xf>
    <xf numFmtId="0" fontId="3" fillId="0" borderId="0" xfId="57" applyFont="1" applyFill="1" applyAlignment="1">
      <alignment horizontal="left"/>
      <protection/>
    </xf>
    <xf numFmtId="0" fontId="3" fillId="0" borderId="0" xfId="57" applyFont="1" applyFill="1" applyAlignment="1">
      <alignment horizontal="left" vertical="top" wrapText="1"/>
      <protection/>
    </xf>
    <xf numFmtId="0" fontId="3" fillId="0" borderId="0" xfId="57" applyFont="1" applyFill="1" applyAlignment="1">
      <alignment horizontal="left" vertical="top"/>
      <protection/>
    </xf>
    <xf numFmtId="179" fontId="3" fillId="0" borderId="15" xfId="42" applyNumberFormat="1" applyFont="1" applyFill="1" applyBorder="1" applyAlignment="1">
      <alignment horizontal="center"/>
    </xf>
    <xf numFmtId="179" fontId="4" fillId="0" borderId="0" xfId="57" applyNumberFormat="1" applyFont="1" applyFill="1">
      <alignment/>
      <protection/>
    </xf>
    <xf numFmtId="179" fontId="3" fillId="0" borderId="0" xfId="57" applyNumberFormat="1" applyFont="1" applyFill="1">
      <alignment/>
      <protection/>
    </xf>
    <xf numFmtId="16" fontId="3" fillId="0" borderId="0" xfId="57" applyNumberFormat="1" applyFont="1" applyFill="1" applyAlignment="1">
      <alignment horizontal="center"/>
      <protection/>
    </xf>
    <xf numFmtId="179" fontId="3" fillId="0" borderId="10" xfId="42" applyNumberFormat="1" applyFont="1" applyFill="1" applyBorder="1" applyAlignment="1">
      <alignment/>
    </xf>
    <xf numFmtId="179" fontId="3" fillId="0" borderId="11" xfId="42" applyNumberFormat="1" applyFont="1" applyFill="1" applyBorder="1" applyAlignment="1">
      <alignment/>
    </xf>
    <xf numFmtId="179" fontId="3" fillId="0" borderId="17" xfId="42" applyNumberFormat="1" applyFont="1" applyFill="1" applyBorder="1" applyAlignment="1">
      <alignment/>
    </xf>
    <xf numFmtId="179" fontId="3" fillId="0" borderId="12" xfId="42" applyNumberFormat="1" applyFont="1" applyFill="1" applyBorder="1" applyAlignment="1">
      <alignment/>
    </xf>
    <xf numFmtId="179" fontId="3" fillId="0" borderId="14" xfId="42" applyNumberFormat="1" applyFont="1" applyFill="1" applyBorder="1" applyAlignment="1">
      <alignment/>
    </xf>
    <xf numFmtId="0" fontId="3" fillId="0" borderId="0" xfId="57" applyFont="1" applyFill="1" applyAlignment="1">
      <alignment horizontal="left" vertical="justify"/>
      <protection/>
    </xf>
    <xf numFmtId="179" fontId="3" fillId="0" borderId="18" xfId="42" applyNumberFormat="1" applyFont="1" applyFill="1" applyBorder="1" applyAlignment="1">
      <alignment horizontal="center"/>
    </xf>
    <xf numFmtId="0" fontId="7" fillId="0" borderId="0" xfId="57" applyFont="1" applyFill="1">
      <alignment/>
      <protection/>
    </xf>
    <xf numFmtId="0" fontId="10" fillId="0" borderId="0" xfId="57" applyFont="1" applyFill="1">
      <alignment/>
      <protection/>
    </xf>
    <xf numFmtId="43" fontId="3" fillId="0" borderId="18" xfId="42" applyFont="1" applyFill="1" applyBorder="1" applyAlignment="1">
      <alignment/>
    </xf>
    <xf numFmtId="0" fontId="3" fillId="0" borderId="0" xfId="0" applyFont="1" applyFill="1" applyAlignment="1">
      <alignment vertical="top"/>
    </xf>
    <xf numFmtId="41" fontId="3" fillId="0" borderId="18" xfId="57" applyNumberFormat="1" applyFont="1" applyFill="1" applyBorder="1" applyAlignment="1">
      <alignment horizontal="center"/>
      <protection/>
    </xf>
    <xf numFmtId="41" fontId="3" fillId="0" borderId="0" xfId="57" applyNumberFormat="1" applyFont="1" applyFill="1" applyBorder="1" applyAlignment="1">
      <alignment horizontal="center"/>
      <protection/>
    </xf>
    <xf numFmtId="213" fontId="3" fillId="0" borderId="0" xfId="57" applyNumberFormat="1" applyFont="1" applyFill="1" applyBorder="1" applyAlignment="1">
      <alignment horizontal="center"/>
      <protection/>
    </xf>
    <xf numFmtId="41" fontId="3" fillId="0" borderId="0" xfId="57" applyNumberFormat="1" applyFont="1" applyFill="1" applyAlignment="1">
      <alignment horizontal="center"/>
      <protection/>
    </xf>
    <xf numFmtId="213" fontId="3" fillId="0" borderId="18" xfId="57" applyNumberFormat="1" applyFont="1" applyFill="1" applyBorder="1" applyAlignment="1">
      <alignment horizontal="center"/>
      <protection/>
    </xf>
    <xf numFmtId="43" fontId="3" fillId="0" borderId="18" xfId="42" applyFont="1" applyFill="1" applyBorder="1" applyAlignment="1">
      <alignment horizontal="right"/>
    </xf>
    <xf numFmtId="179" fontId="3" fillId="0" borderId="0" xfId="42" applyNumberFormat="1" applyFont="1" applyFill="1" applyAlignment="1">
      <alignment horizontal="right"/>
    </xf>
    <xf numFmtId="10" fontId="3" fillId="0" borderId="0" xfId="60" applyNumberFormat="1" applyFont="1" applyBorder="1" applyAlignment="1">
      <alignment/>
    </xf>
    <xf numFmtId="15" fontId="3" fillId="0" borderId="0" xfId="57" applyNumberFormat="1" applyFont="1" applyFill="1" applyAlignment="1" quotePrefix="1">
      <alignment horizontal="left" vertical="justify"/>
      <protection/>
    </xf>
    <xf numFmtId="0" fontId="3" fillId="0" borderId="0" xfId="57" applyFont="1" applyFill="1" applyAlignment="1">
      <alignment horizontal="justify" vertical="top" wrapText="1"/>
      <protection/>
    </xf>
    <xf numFmtId="0" fontId="4" fillId="0" borderId="0" xfId="57" applyFont="1" applyFill="1" applyBorder="1" applyAlignment="1">
      <alignment horizontal="left" vertical="top" wrapText="1"/>
      <protection/>
    </xf>
    <xf numFmtId="0" fontId="4" fillId="0" borderId="0" xfId="57" applyFont="1" applyFill="1" applyBorder="1" applyAlignment="1">
      <alignment horizontal="left"/>
      <protection/>
    </xf>
    <xf numFmtId="0" fontId="9" fillId="0" borderId="0" xfId="57" applyFont="1" applyFill="1">
      <alignment/>
      <protection/>
    </xf>
    <xf numFmtId="0" fontId="4" fillId="0" borderId="0" xfId="57" applyFont="1" applyFill="1" applyBorder="1" applyAlignment="1">
      <alignment vertical="top" wrapText="1"/>
      <protection/>
    </xf>
    <xf numFmtId="179" fontId="4" fillId="0" borderId="0" xfId="42" applyNumberFormat="1" applyFont="1" applyBorder="1" applyAlignment="1">
      <alignment/>
    </xf>
    <xf numFmtId="0" fontId="3" fillId="0" borderId="0" xfId="57" applyFont="1" applyAlignment="1">
      <alignment horizontal="justify" wrapText="1"/>
      <protection/>
    </xf>
    <xf numFmtId="0" fontId="0" fillId="0" borderId="0" xfId="0" applyFill="1" applyAlignment="1">
      <alignment wrapText="1"/>
    </xf>
    <xf numFmtId="0" fontId="3" fillId="0" borderId="0" xfId="57" applyFont="1" applyFill="1" applyAlignment="1">
      <alignment horizontal="center" vertical="top" wrapText="1"/>
      <protection/>
    </xf>
    <xf numFmtId="0" fontId="3" fillId="0" borderId="0" xfId="57" applyFont="1" applyFill="1" applyAlignment="1">
      <alignment horizontal="center" vertical="top"/>
      <protection/>
    </xf>
    <xf numFmtId="3" fontId="3" fillId="0" borderId="0" xfId="57" applyNumberFormat="1" applyFont="1" applyFill="1" applyAlignment="1">
      <alignment horizontal="center" vertical="top" wrapText="1"/>
      <protection/>
    </xf>
    <xf numFmtId="0" fontId="3" fillId="0" borderId="0" xfId="57" applyFont="1" applyFill="1" applyAlignment="1">
      <alignment horizontal="center"/>
      <protection/>
    </xf>
    <xf numFmtId="0" fontId="3" fillId="0" borderId="0" xfId="57" applyFont="1" applyFill="1" applyAlignment="1">
      <alignment horizontal="justify" vertical="top" wrapText="1"/>
      <protection/>
    </xf>
    <xf numFmtId="0" fontId="3" fillId="0" borderId="0" xfId="57" applyFont="1" applyFill="1" applyAlignment="1">
      <alignment horizontal="left" vertical="top" wrapText="1"/>
      <protection/>
    </xf>
    <xf numFmtId="0" fontId="3" fillId="0" borderId="0" xfId="57" applyFont="1" applyFill="1" applyAlignment="1">
      <alignment vertical="top" wrapText="1"/>
      <protection/>
    </xf>
    <xf numFmtId="0" fontId="4" fillId="0" borderId="0" xfId="57" applyFont="1" applyFill="1" applyBorder="1" applyAlignment="1">
      <alignment horizontal="left" vertical="top" wrapText="1"/>
      <protection/>
    </xf>
    <xf numFmtId="0" fontId="4" fillId="0" borderId="0" xfId="57" applyFont="1" applyFill="1" applyAlignment="1">
      <alignment horizontal="left" wrapText="1"/>
      <protection/>
    </xf>
    <xf numFmtId="0" fontId="0" fillId="0" borderId="0" xfId="0" applyFont="1" applyFill="1" applyAlignment="1">
      <alignment vertical="top" wrapText="1"/>
    </xf>
    <xf numFmtId="0" fontId="3" fillId="0" borderId="0" xfId="57" applyFont="1" applyFill="1" applyAlignment="1">
      <alignment horizontal="left"/>
      <protection/>
    </xf>
    <xf numFmtId="0" fontId="3" fillId="0" borderId="0" xfId="57" applyFont="1" applyFill="1" applyAlignment="1">
      <alignment horizontal="justify" wrapText="1"/>
      <protection/>
    </xf>
    <xf numFmtId="0" fontId="0" fillId="0" borderId="0" xfId="0" applyAlignment="1">
      <alignment horizontal="justify" wrapText="1"/>
    </xf>
    <xf numFmtId="0" fontId="3" fillId="0" borderId="0" xfId="57" applyFont="1" applyAlignment="1">
      <alignment horizontal="justify" wrapText="1"/>
      <protection/>
    </xf>
    <xf numFmtId="0" fontId="0" fillId="0" borderId="0" xfId="0" applyFill="1" applyAlignment="1">
      <alignment wrapText="1"/>
    </xf>
    <xf numFmtId="0" fontId="3" fillId="0" borderId="0" xfId="57" applyFont="1" applyFill="1" applyAlignment="1" quotePrefix="1">
      <alignment horizontal="left" vertical="top" wrapText="1"/>
      <protection/>
    </xf>
    <xf numFmtId="0" fontId="3" fillId="0" borderId="0" xfId="57" applyFont="1" applyFill="1" applyAlignment="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GW 1Q2005 Qtrly Rp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49</xdr:row>
      <xdr:rowOff>47625</xdr:rowOff>
    </xdr:from>
    <xdr:ext cx="76200" cy="190500"/>
    <xdr:sp fLocksText="0">
      <xdr:nvSpPr>
        <xdr:cNvPr id="1" name="Text Box 2"/>
        <xdr:cNvSpPr txBox="1">
          <a:spLocks noChangeArrowheads="1"/>
        </xdr:cNvSpPr>
      </xdr:nvSpPr>
      <xdr:spPr>
        <a:xfrm>
          <a:off x="2895600" y="805815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45</xdr:row>
      <xdr:rowOff>0</xdr:rowOff>
    </xdr:from>
    <xdr:to>
      <xdr:col>7</xdr:col>
      <xdr:colOff>647700</xdr:colOff>
      <xdr:row>48</xdr:row>
      <xdr:rowOff>66675</xdr:rowOff>
    </xdr:to>
    <xdr:sp>
      <xdr:nvSpPr>
        <xdr:cNvPr id="2" name="Text Box 3"/>
        <xdr:cNvSpPr txBox="1">
          <a:spLocks noChangeArrowheads="1"/>
        </xdr:cNvSpPr>
      </xdr:nvSpPr>
      <xdr:spPr>
        <a:xfrm>
          <a:off x="0" y="7362825"/>
          <a:ext cx="5934075" cy="552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Comprehensive Income should be read in conjunction with the Audited Financial Statements for the year ended 31 December 2009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66</xdr:row>
      <xdr:rowOff>47625</xdr:rowOff>
    </xdr:from>
    <xdr:ext cx="76200" cy="190500"/>
    <xdr:sp fLocksText="0">
      <xdr:nvSpPr>
        <xdr:cNvPr id="1" name="Text Box 2"/>
        <xdr:cNvSpPr txBox="1">
          <a:spLocks noChangeArrowheads="1"/>
        </xdr:cNvSpPr>
      </xdr:nvSpPr>
      <xdr:spPr>
        <a:xfrm>
          <a:off x="3695700" y="107727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52</xdr:row>
      <xdr:rowOff>152400</xdr:rowOff>
    </xdr:from>
    <xdr:to>
      <xdr:col>4</xdr:col>
      <xdr:colOff>19050</xdr:colOff>
      <xdr:row>56</xdr:row>
      <xdr:rowOff>85725</xdr:rowOff>
    </xdr:to>
    <xdr:sp>
      <xdr:nvSpPr>
        <xdr:cNvPr id="2" name="Text Box 3"/>
        <xdr:cNvSpPr txBox="1">
          <a:spLocks noChangeArrowheads="1"/>
        </xdr:cNvSpPr>
      </xdr:nvSpPr>
      <xdr:spPr>
        <a:xfrm>
          <a:off x="0" y="8610600"/>
          <a:ext cx="5153025"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Financial Position should be read in conjunction with the Audited Financial Statements for the year ended 31 December 2009 and the accompanying explanatory notes attached to the Interim Financial Statements.</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3" name="Picture 5"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4" name="Text Box 6"/>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47625</xdr:rowOff>
    </xdr:from>
    <xdr:to>
      <xdr:col>6</xdr:col>
      <xdr:colOff>647700</xdr:colOff>
      <xdr:row>41</xdr:row>
      <xdr:rowOff>142875</xdr:rowOff>
    </xdr:to>
    <xdr:sp>
      <xdr:nvSpPr>
        <xdr:cNvPr id="1" name="Text Box 1"/>
        <xdr:cNvSpPr txBox="1">
          <a:spLocks noChangeArrowheads="1"/>
        </xdr:cNvSpPr>
      </xdr:nvSpPr>
      <xdr:spPr>
        <a:xfrm>
          <a:off x="9525" y="6238875"/>
          <a:ext cx="737235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Changes In Equity should be read in conjunction with the Audited Financial Statements for the year ended 31 December 2009 and the accompanying explanatory notes attached to the Interim Financial Statements.
</a:t>
          </a:r>
        </a:p>
      </xdr:txBody>
    </xdr:sp>
    <xdr:clientData/>
  </xdr:twoCellAnchor>
  <xdr:twoCellAnchor editAs="oneCell">
    <xdr:from>
      <xdr:col>0</xdr:col>
      <xdr:colOff>0</xdr:colOff>
      <xdr:row>0</xdr:row>
      <xdr:rowOff>0</xdr:rowOff>
    </xdr:from>
    <xdr:to>
      <xdr:col>0</xdr:col>
      <xdr:colOff>476250</xdr:colOff>
      <xdr:row>2</xdr:row>
      <xdr:rowOff>104775</xdr:rowOff>
    </xdr:to>
    <xdr:pic>
      <xdr:nvPicPr>
        <xdr:cNvPr id="2" name="Picture 4"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514350</xdr:colOff>
      <xdr:row>0</xdr:row>
      <xdr:rowOff>38100</xdr:rowOff>
    </xdr:from>
    <xdr:to>
      <xdr:col>0</xdr:col>
      <xdr:colOff>2295525</xdr:colOff>
      <xdr:row>2</xdr:row>
      <xdr:rowOff>123825</xdr:rowOff>
    </xdr:to>
    <xdr:sp>
      <xdr:nvSpPr>
        <xdr:cNvPr id="3" name="Text Box 5"/>
        <xdr:cNvSpPr txBox="1">
          <a:spLocks noChangeArrowheads="1"/>
        </xdr:cNvSpPr>
      </xdr:nvSpPr>
      <xdr:spPr>
        <a:xfrm>
          <a:off x="514350" y="3810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61</xdr:row>
      <xdr:rowOff>47625</xdr:rowOff>
    </xdr:from>
    <xdr:ext cx="76200" cy="190500"/>
    <xdr:sp fLocksText="0">
      <xdr:nvSpPr>
        <xdr:cNvPr id="1" name="Text Box 2"/>
        <xdr:cNvSpPr txBox="1">
          <a:spLocks noChangeArrowheads="1"/>
        </xdr:cNvSpPr>
      </xdr:nvSpPr>
      <xdr:spPr>
        <a:xfrm>
          <a:off x="3381375" y="991552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0</xdr:colOff>
      <xdr:row>55</xdr:row>
      <xdr:rowOff>9525</xdr:rowOff>
    </xdr:from>
    <xdr:to>
      <xdr:col>4</xdr:col>
      <xdr:colOff>914400</xdr:colOff>
      <xdr:row>59</xdr:row>
      <xdr:rowOff>123825</xdr:rowOff>
    </xdr:to>
    <xdr:sp>
      <xdr:nvSpPr>
        <xdr:cNvPr id="2" name="Text Box 3"/>
        <xdr:cNvSpPr txBox="1">
          <a:spLocks noChangeArrowheads="1"/>
        </xdr:cNvSpPr>
      </xdr:nvSpPr>
      <xdr:spPr>
        <a:xfrm>
          <a:off x="0" y="8905875"/>
          <a:ext cx="5381625" cy="7620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Statement of Cash Flows should be read in conjunction with the Audited Financial Statements for the year ended 31 December 2009 and the accompanying explanatory notes attached to the Interim Financial Statements.</a:t>
          </a:r>
        </a:p>
      </xdr:txBody>
    </xdr:sp>
    <xdr:clientData/>
  </xdr:twoCellAnchor>
  <xdr:twoCellAnchor>
    <xdr:from>
      <xdr:col>0</xdr:col>
      <xdr:colOff>57150</xdr:colOff>
      <xdr:row>47</xdr:row>
      <xdr:rowOff>0</xdr:rowOff>
    </xdr:from>
    <xdr:to>
      <xdr:col>4</xdr:col>
      <xdr:colOff>828675</xdr:colOff>
      <xdr:row>47</xdr:row>
      <xdr:rowOff>0</xdr:rowOff>
    </xdr:to>
    <xdr:sp>
      <xdr:nvSpPr>
        <xdr:cNvPr id="3" name="Text Box 7"/>
        <xdr:cNvSpPr txBox="1">
          <a:spLocks noChangeArrowheads="1"/>
        </xdr:cNvSpPr>
      </xdr:nvSpPr>
      <xdr:spPr>
        <a:xfrm>
          <a:off x="57150" y="7648575"/>
          <a:ext cx="5238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assets acquired and liabilities assumed from the acquisition of subsidiary companies are as follows :</a:t>
          </a:r>
        </a:p>
      </xdr:txBody>
    </xdr:sp>
    <xdr:clientData/>
  </xdr:twoCellAnchor>
  <xdr:twoCellAnchor>
    <xdr:from>
      <xdr:col>0</xdr:col>
      <xdr:colOff>38100</xdr:colOff>
      <xdr:row>47</xdr:row>
      <xdr:rowOff>142875</xdr:rowOff>
    </xdr:from>
    <xdr:to>
      <xdr:col>1</xdr:col>
      <xdr:colOff>342900</xdr:colOff>
      <xdr:row>47</xdr:row>
      <xdr:rowOff>142875</xdr:rowOff>
    </xdr:to>
    <xdr:sp>
      <xdr:nvSpPr>
        <xdr:cNvPr id="4" name="Line 8"/>
        <xdr:cNvSpPr>
          <a:spLocks/>
        </xdr:cNvSpPr>
      </xdr:nvSpPr>
      <xdr:spPr>
        <a:xfrm>
          <a:off x="38100" y="77914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xdr:col>
      <xdr:colOff>114300</xdr:colOff>
      <xdr:row>2</xdr:row>
      <xdr:rowOff>104775</xdr:rowOff>
    </xdr:to>
    <xdr:pic>
      <xdr:nvPicPr>
        <xdr:cNvPr id="5" name="Picture 11"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twoCellAnchor>
    <xdr:from>
      <xdr:col>0</xdr:col>
      <xdr:colOff>361950</xdr:colOff>
      <xdr:row>0</xdr:row>
      <xdr:rowOff>38100</xdr:rowOff>
    </xdr:from>
    <xdr:to>
      <xdr:col>0</xdr:col>
      <xdr:colOff>361950</xdr:colOff>
      <xdr:row>2</xdr:row>
      <xdr:rowOff>123825</xdr:rowOff>
    </xdr:to>
    <xdr:sp>
      <xdr:nvSpPr>
        <xdr:cNvPr id="6" name="Text Box 12"/>
        <xdr:cNvSpPr txBox="1">
          <a:spLocks noChangeArrowheads="1"/>
        </xdr:cNvSpPr>
      </xdr:nvSpPr>
      <xdr:spPr>
        <a:xfrm>
          <a:off x="361950" y="38100"/>
          <a:ext cx="0"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twoCellAnchor>
    <xdr:from>
      <xdr:col>1</xdr:col>
      <xdr:colOff>152400</xdr:colOff>
      <xdr:row>0</xdr:row>
      <xdr:rowOff>19050</xdr:rowOff>
    </xdr:from>
    <xdr:to>
      <xdr:col>1</xdr:col>
      <xdr:colOff>1933575</xdr:colOff>
      <xdr:row>2</xdr:row>
      <xdr:rowOff>104775</xdr:rowOff>
    </xdr:to>
    <xdr:sp>
      <xdr:nvSpPr>
        <xdr:cNvPr id="7" name="Text Box 13"/>
        <xdr:cNvSpPr txBox="1">
          <a:spLocks noChangeArrowheads="1"/>
        </xdr:cNvSpPr>
      </xdr:nvSpPr>
      <xdr:spPr>
        <a:xfrm>
          <a:off x="514350" y="19050"/>
          <a:ext cx="1781175" cy="4095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Times New Roman"/>
              <a:ea typeface="Times New Roman"/>
              <a:cs typeface="Times New Roman"/>
            </a:rPr>
            <a:t>CLASSIC SCENIC BERHAD
</a:t>
          </a:r>
          <a:r>
            <a:rPr lang="en-US" cap="none" sz="1000" b="1" i="0" u="none" baseline="0">
              <a:solidFill>
                <a:srgbClr val="000000"/>
              </a:solidFill>
              <a:latin typeface="Times New Roman"/>
              <a:ea typeface="Times New Roman"/>
              <a:cs typeface="Times New Roman"/>
            </a:rPr>
            <a:t>(Company No. 633887-M)</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162</xdr:row>
      <xdr:rowOff>0</xdr:rowOff>
    </xdr:from>
    <xdr:to>
      <xdr:col>10</xdr:col>
      <xdr:colOff>523875</xdr:colOff>
      <xdr:row>162</xdr:row>
      <xdr:rowOff>0</xdr:rowOff>
    </xdr:to>
    <xdr:sp>
      <xdr:nvSpPr>
        <xdr:cNvPr id="1" name="Text 18"/>
        <xdr:cNvSpPr txBox="1">
          <a:spLocks noChangeArrowheads="1"/>
        </xdr:cNvSpPr>
      </xdr:nvSpPr>
      <xdr:spPr>
        <a:xfrm>
          <a:off x="314325" y="26041350"/>
          <a:ext cx="6076950"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191</xdr:row>
      <xdr:rowOff>19050</xdr:rowOff>
    </xdr:from>
    <xdr:to>
      <xdr:col>12</xdr:col>
      <xdr:colOff>723900</xdr:colOff>
      <xdr:row>192</xdr:row>
      <xdr:rowOff>95250</xdr:rowOff>
    </xdr:to>
    <xdr:sp>
      <xdr:nvSpPr>
        <xdr:cNvPr id="2" name="Text 18"/>
        <xdr:cNvSpPr txBox="1">
          <a:spLocks noChangeArrowheads="1"/>
        </xdr:cNvSpPr>
      </xdr:nvSpPr>
      <xdr:spPr>
        <a:xfrm>
          <a:off x="314325" y="30699075"/>
          <a:ext cx="7248525" cy="23812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There were no sale of unquoted investments and/or properties for the current quarter and financial year to date save as follow:</a:t>
          </a:r>
        </a:p>
      </xdr:txBody>
    </xdr:sp>
    <xdr:clientData/>
  </xdr:twoCellAnchor>
  <xdr:twoCellAnchor>
    <xdr:from>
      <xdr:col>1</xdr:col>
      <xdr:colOff>19050</xdr:colOff>
      <xdr:row>97</xdr:row>
      <xdr:rowOff>0</xdr:rowOff>
    </xdr:from>
    <xdr:to>
      <xdr:col>10</xdr:col>
      <xdr:colOff>514350</xdr:colOff>
      <xdr:row>97</xdr:row>
      <xdr:rowOff>0</xdr:rowOff>
    </xdr:to>
    <xdr:sp>
      <xdr:nvSpPr>
        <xdr:cNvPr id="3" name="Text Box 11"/>
        <xdr:cNvSpPr txBox="1">
          <a:spLocks noChangeArrowheads="1"/>
        </xdr:cNvSpPr>
      </xdr:nvSpPr>
      <xdr:spPr>
        <a:xfrm>
          <a:off x="323850" y="15582900"/>
          <a:ext cx="60579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1</xdr:col>
      <xdr:colOff>0</xdr:colOff>
      <xdr:row>97</xdr:row>
      <xdr:rowOff>0</xdr:rowOff>
    </xdr:from>
    <xdr:to>
      <xdr:col>10</xdr:col>
      <xdr:colOff>447675</xdr:colOff>
      <xdr:row>97</xdr:row>
      <xdr:rowOff>0</xdr:rowOff>
    </xdr:to>
    <xdr:sp>
      <xdr:nvSpPr>
        <xdr:cNvPr id="4" name="Text Box 12"/>
        <xdr:cNvSpPr txBox="1">
          <a:spLocks noChangeArrowheads="1"/>
        </xdr:cNvSpPr>
      </xdr:nvSpPr>
      <xdr:spPr>
        <a:xfrm>
          <a:off x="304800" y="15582900"/>
          <a:ext cx="60102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0</xdr:col>
      <xdr:colOff>285750</xdr:colOff>
      <xdr:row>262</xdr:row>
      <xdr:rowOff>66675</xdr:rowOff>
    </xdr:from>
    <xdr:to>
      <xdr:col>12</xdr:col>
      <xdr:colOff>790575</xdr:colOff>
      <xdr:row>270</xdr:row>
      <xdr:rowOff>28575</xdr:rowOff>
    </xdr:to>
    <xdr:sp>
      <xdr:nvSpPr>
        <xdr:cNvPr id="5" name="Text Box 13"/>
        <xdr:cNvSpPr txBox="1">
          <a:spLocks noChangeArrowheads="1"/>
        </xdr:cNvSpPr>
      </xdr:nvSpPr>
      <xdr:spPr>
        <a:xfrm>
          <a:off x="285750" y="42386250"/>
          <a:ext cx="7343775" cy="1257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CHOW CHOOI YOONG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MAICSA 0772574
</a:t>
          </a:r>
          <a:r>
            <a:rPr lang="en-US" cap="none" sz="1000" b="0" i="0" u="none" baseline="0">
              <a:solidFill>
                <a:srgbClr val="000000"/>
              </a:solidFill>
              <a:latin typeface="Times New Roman"/>
              <a:ea typeface="Times New Roman"/>
              <a:cs typeface="Times New Roman"/>
            </a:rPr>
            <a:t>Date: 29 November 2010
</a:t>
          </a:r>
        </a:p>
      </xdr:txBody>
    </xdr:sp>
    <xdr:clientData/>
  </xdr:twoCellAnchor>
  <xdr:twoCellAnchor>
    <xdr:from>
      <xdr:col>1</xdr:col>
      <xdr:colOff>9525</xdr:colOff>
      <xdr:row>54</xdr:row>
      <xdr:rowOff>0</xdr:rowOff>
    </xdr:from>
    <xdr:to>
      <xdr:col>10</xdr:col>
      <xdr:colOff>419100</xdr:colOff>
      <xdr:row>54</xdr:row>
      <xdr:rowOff>0</xdr:rowOff>
    </xdr:to>
    <xdr:sp>
      <xdr:nvSpPr>
        <xdr:cNvPr id="6" name="Text 18"/>
        <xdr:cNvSpPr txBox="1">
          <a:spLocks noChangeArrowheads="1"/>
        </xdr:cNvSpPr>
      </xdr:nvSpPr>
      <xdr:spPr>
        <a:xfrm>
          <a:off x="314325" y="8572500"/>
          <a:ext cx="59721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19050</xdr:colOff>
      <xdr:row>213</xdr:row>
      <xdr:rowOff>142875</xdr:rowOff>
    </xdr:from>
    <xdr:to>
      <xdr:col>12</xdr:col>
      <xdr:colOff>781050</xdr:colOff>
      <xdr:row>215</xdr:row>
      <xdr:rowOff>0</xdr:rowOff>
    </xdr:to>
    <xdr:sp>
      <xdr:nvSpPr>
        <xdr:cNvPr id="7" name="Text 18"/>
        <xdr:cNvSpPr txBox="1">
          <a:spLocks noChangeArrowheads="1"/>
        </xdr:cNvSpPr>
      </xdr:nvSpPr>
      <xdr:spPr>
        <a:xfrm>
          <a:off x="323850" y="34394775"/>
          <a:ext cx="7296150" cy="180975"/>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As at 23 November 2010, the Group has the following outstanding derivatives financial instruments:-
</a:t>
          </a:r>
        </a:p>
      </xdr:txBody>
    </xdr:sp>
    <xdr:clientData/>
  </xdr:twoCellAnchor>
  <xdr:twoCellAnchor editAs="oneCell">
    <xdr:from>
      <xdr:col>0</xdr:col>
      <xdr:colOff>0</xdr:colOff>
      <xdr:row>0</xdr:row>
      <xdr:rowOff>0</xdr:rowOff>
    </xdr:from>
    <xdr:to>
      <xdr:col>1</xdr:col>
      <xdr:colOff>171450</xdr:colOff>
      <xdr:row>2</xdr:row>
      <xdr:rowOff>104775</xdr:rowOff>
    </xdr:to>
    <xdr:pic>
      <xdr:nvPicPr>
        <xdr:cNvPr id="8" name="Picture 26" descr="Scenic Logo1"/>
        <xdr:cNvPicPr preferRelativeResize="1">
          <a:picLocks noChangeAspect="1"/>
        </xdr:cNvPicPr>
      </xdr:nvPicPr>
      <xdr:blipFill>
        <a:blip r:embed="rId1"/>
        <a:stretch>
          <a:fillRect/>
        </a:stretch>
      </xdr:blipFill>
      <xdr:spPr>
        <a:xfrm>
          <a:off x="0" y="0"/>
          <a:ext cx="4762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130" zoomScaleNormal="130" zoomScalePageLayoutView="0" workbookViewId="0" topLeftCell="A1">
      <selection activeCell="A9" sqref="A9"/>
    </sheetView>
  </sheetViews>
  <sheetFormatPr defaultColWidth="9.140625" defaultRowHeight="12.75"/>
  <cols>
    <col min="1" max="1" width="38.140625" style="5" customWidth="1"/>
    <col min="2" max="2" width="12.57421875" style="31" customWidth="1"/>
    <col min="3" max="3" width="1.7109375" style="31" customWidth="1"/>
    <col min="4" max="4" width="12.57421875" style="32" bestFit="1" customWidth="1"/>
    <col min="5" max="5" width="2.00390625" style="31" customWidth="1"/>
    <col min="6" max="6" width="10.28125" style="32" bestFit="1" customWidth="1"/>
    <col min="7" max="7" width="2.00390625" style="31" customWidth="1"/>
    <col min="8" max="8" width="12.28125" style="32" customWidth="1"/>
    <col min="9" max="16384" width="9.140625" style="5" customWidth="1"/>
  </cols>
  <sheetData>
    <row r="1" ht="12.75">
      <c r="A1" s="7"/>
    </row>
    <row r="2" ht="12.75">
      <c r="A2" s="8"/>
    </row>
    <row r="3" ht="12.75">
      <c r="A3" s="8"/>
    </row>
    <row r="4" ht="12.75">
      <c r="A4" s="9" t="s">
        <v>220</v>
      </c>
    </row>
    <row r="5" ht="12.75">
      <c r="A5" s="9"/>
    </row>
    <row r="6" ht="12.75">
      <c r="A6" s="9" t="s">
        <v>174</v>
      </c>
    </row>
    <row r="7" ht="12.75">
      <c r="A7" s="9" t="s">
        <v>221</v>
      </c>
    </row>
    <row r="8" spans="1:2" ht="12.75">
      <c r="A8" s="9" t="s">
        <v>10</v>
      </c>
      <c r="B8" s="32"/>
    </row>
    <row r="9" spans="1:2" ht="12.75">
      <c r="A9" s="9"/>
      <c r="B9" s="32"/>
    </row>
    <row r="10" spans="1:8" ht="12.75">
      <c r="A10" s="9"/>
      <c r="B10" s="121" t="s">
        <v>18</v>
      </c>
      <c r="C10" s="121"/>
      <c r="D10" s="121"/>
      <c r="F10" s="121" t="s">
        <v>23</v>
      </c>
      <c r="G10" s="121"/>
      <c r="H10" s="121"/>
    </row>
    <row r="11" spans="2:8" ht="12.75">
      <c r="B11" s="32"/>
      <c r="C11" s="32"/>
      <c r="D11" s="32" t="s">
        <v>20</v>
      </c>
      <c r="E11" s="32"/>
      <c r="G11" s="32"/>
      <c r="H11" s="32" t="s">
        <v>20</v>
      </c>
    </row>
    <row r="12" spans="2:8" ht="12.75">
      <c r="B12" s="32" t="s">
        <v>19</v>
      </c>
      <c r="C12" s="32"/>
      <c r="D12" s="32" t="s">
        <v>21</v>
      </c>
      <c r="E12" s="32"/>
      <c r="F12" s="32" t="s">
        <v>19</v>
      </c>
      <c r="G12" s="32"/>
      <c r="H12" s="32" t="s">
        <v>21</v>
      </c>
    </row>
    <row r="13" spans="2:8" ht="12.75">
      <c r="B13" s="32" t="s">
        <v>12</v>
      </c>
      <c r="C13" s="32"/>
      <c r="D13" s="32" t="s">
        <v>12</v>
      </c>
      <c r="E13" s="32"/>
      <c r="F13" s="32" t="s">
        <v>22</v>
      </c>
      <c r="G13" s="32"/>
      <c r="H13" s="32" t="s">
        <v>25</v>
      </c>
    </row>
    <row r="14" spans="2:8" ht="12.75">
      <c r="B14" s="59" t="s">
        <v>218</v>
      </c>
      <c r="C14" s="59"/>
      <c r="D14" s="59" t="s">
        <v>219</v>
      </c>
      <c r="E14" s="59"/>
      <c r="F14" s="59" t="s">
        <v>218</v>
      </c>
      <c r="G14" s="59"/>
      <c r="H14" s="59" t="s">
        <v>219</v>
      </c>
    </row>
    <row r="15" spans="2:8" ht="12.75">
      <c r="B15" s="32" t="s">
        <v>6</v>
      </c>
      <c r="D15" s="32" t="s">
        <v>6</v>
      </c>
      <c r="F15" s="32" t="s">
        <v>6</v>
      </c>
      <c r="H15" s="32" t="s">
        <v>6</v>
      </c>
    </row>
    <row r="17" spans="1:10" s="10" customFormat="1" ht="12.75">
      <c r="A17" s="10" t="s">
        <v>7</v>
      </c>
      <c r="B17" s="2">
        <v>14291</v>
      </c>
      <c r="C17" s="2"/>
      <c r="D17" s="2">
        <v>11547</v>
      </c>
      <c r="E17" s="2"/>
      <c r="F17" s="2">
        <f>12333+12505+14291</f>
        <v>39129</v>
      </c>
      <c r="G17" s="2"/>
      <c r="H17" s="2">
        <f>8911+11010+11547</f>
        <v>31468</v>
      </c>
      <c r="I17" s="66"/>
      <c r="J17" s="65"/>
    </row>
    <row r="18" spans="2:8" s="10" customFormat="1" ht="12.75">
      <c r="B18" s="2"/>
      <c r="C18" s="2"/>
      <c r="D18" s="2"/>
      <c r="E18" s="2"/>
      <c r="F18" s="2"/>
      <c r="G18" s="2"/>
      <c r="H18" s="2"/>
    </row>
    <row r="19" spans="1:8" s="10" customFormat="1" ht="12.75">
      <c r="A19" s="10" t="s">
        <v>8</v>
      </c>
      <c r="B19" s="2">
        <v>-10216</v>
      </c>
      <c r="C19" s="2"/>
      <c r="D19" s="2">
        <v>-7244</v>
      </c>
      <c r="E19" s="2"/>
      <c r="F19" s="2">
        <f>-7874-8337-10216</f>
        <v>-26427</v>
      </c>
      <c r="G19" s="2"/>
      <c r="H19" s="2">
        <f>-5982-6881-7244</f>
        <v>-20107</v>
      </c>
    </row>
    <row r="20" spans="2:8" s="10" customFormat="1" ht="12.75">
      <c r="B20" s="33"/>
      <c r="C20" s="2"/>
      <c r="D20" s="33"/>
      <c r="E20" s="2"/>
      <c r="F20" s="33"/>
      <c r="G20" s="2"/>
      <c r="H20" s="33"/>
    </row>
    <row r="21" spans="1:8" s="10" customFormat="1" ht="12.75">
      <c r="A21" s="10" t="s">
        <v>26</v>
      </c>
      <c r="B21" s="2">
        <f>SUM(B17:B20)</f>
        <v>4075</v>
      </c>
      <c r="C21" s="2"/>
      <c r="D21" s="2">
        <f>SUM(D17:D20)</f>
        <v>4303</v>
      </c>
      <c r="E21" s="2"/>
      <c r="F21" s="2">
        <f>SUM(F17:F20)</f>
        <v>12702</v>
      </c>
      <c r="G21" s="2"/>
      <c r="H21" s="2">
        <f>SUM(H17:H20)</f>
        <v>11361</v>
      </c>
    </row>
    <row r="22" spans="2:8" s="10" customFormat="1" ht="12.75">
      <c r="B22" s="2"/>
      <c r="C22" s="2"/>
      <c r="D22" s="2"/>
      <c r="E22" s="2"/>
      <c r="F22" s="2"/>
      <c r="G22" s="2"/>
      <c r="H22" s="2"/>
    </row>
    <row r="23" spans="1:8" s="10" customFormat="1" ht="12.75">
      <c r="A23" s="37" t="s">
        <v>27</v>
      </c>
      <c r="B23" s="2">
        <v>-1762</v>
      </c>
      <c r="C23" s="2"/>
      <c r="D23" s="2">
        <v>-1814</v>
      </c>
      <c r="E23" s="2"/>
      <c r="F23" s="2">
        <f>-1644-1546-1762</f>
        <v>-4952</v>
      </c>
      <c r="G23" s="2"/>
      <c r="H23" s="2">
        <f>-1698-1916-1814</f>
        <v>-5428</v>
      </c>
    </row>
    <row r="24" spans="1:8" s="10" customFormat="1" ht="12.75">
      <c r="A24" s="37" t="s">
        <v>9</v>
      </c>
      <c r="B24" s="2">
        <v>848</v>
      </c>
      <c r="C24" s="2"/>
      <c r="D24" s="2">
        <v>280</v>
      </c>
      <c r="E24" s="2"/>
      <c r="F24" s="2">
        <f>395+281+848</f>
        <v>1524</v>
      </c>
      <c r="G24" s="2"/>
      <c r="H24" s="2">
        <f>52+161+280</f>
        <v>493</v>
      </c>
    </row>
    <row r="25" spans="1:8" s="10" customFormat="1" ht="12.75">
      <c r="A25" s="37"/>
      <c r="B25" s="86"/>
      <c r="C25" s="3"/>
      <c r="D25" s="86"/>
      <c r="E25" s="3"/>
      <c r="F25" s="86"/>
      <c r="G25" s="3"/>
      <c r="H25" s="86"/>
    </row>
    <row r="26" spans="1:8" s="10" customFormat="1" ht="12.75">
      <c r="A26" s="37" t="s">
        <v>144</v>
      </c>
      <c r="B26" s="1">
        <f>+B21+B23+B24</f>
        <v>3161</v>
      </c>
      <c r="C26" s="2"/>
      <c r="D26" s="1">
        <f>+D21+D23+D24</f>
        <v>2769</v>
      </c>
      <c r="E26" s="3"/>
      <c r="F26" s="1">
        <f>+F21+F23+F24</f>
        <v>9274</v>
      </c>
      <c r="G26" s="2"/>
      <c r="H26" s="1">
        <f>+H21+H23+H24</f>
        <v>6426</v>
      </c>
    </row>
    <row r="27" spans="1:8" s="10" customFormat="1" ht="12.75">
      <c r="A27" s="5"/>
      <c r="B27" s="39"/>
      <c r="C27" s="2"/>
      <c r="D27" s="39"/>
      <c r="E27" s="2"/>
      <c r="F27" s="39"/>
      <c r="G27" s="2"/>
      <c r="H27" s="39"/>
    </row>
    <row r="28" spans="1:8" s="12" customFormat="1" ht="12.75">
      <c r="A28" s="14" t="s">
        <v>5</v>
      </c>
      <c r="B28" s="1">
        <v>-215</v>
      </c>
      <c r="C28" s="3"/>
      <c r="D28" s="1">
        <v>-517</v>
      </c>
      <c r="E28" s="3"/>
      <c r="F28" s="1">
        <f>-208-171-215</f>
        <v>-594</v>
      </c>
      <c r="G28" s="3"/>
      <c r="H28" s="1">
        <f>-132-223-517</f>
        <v>-872</v>
      </c>
    </row>
    <row r="29" spans="1:8" s="10" customFormat="1" ht="12.75">
      <c r="A29" s="37"/>
      <c r="B29" s="86"/>
      <c r="C29" s="2"/>
      <c r="D29" s="86"/>
      <c r="E29" s="2"/>
      <c r="F29" s="86"/>
      <c r="G29" s="2"/>
      <c r="H29" s="86"/>
    </row>
    <row r="30" spans="1:11" s="12" customFormat="1" ht="13.5" thickBot="1">
      <c r="A30" s="14" t="s">
        <v>120</v>
      </c>
      <c r="B30" s="40">
        <f>SUM(B26:B28)</f>
        <v>2946</v>
      </c>
      <c r="C30" s="3"/>
      <c r="D30" s="40">
        <f>SUM(D26:D28)</f>
        <v>2252</v>
      </c>
      <c r="E30" s="3"/>
      <c r="F30" s="40">
        <f>SUM(F26:F28)</f>
        <v>8680</v>
      </c>
      <c r="G30" s="3"/>
      <c r="H30" s="40">
        <f>SUM(H26:H28)</f>
        <v>5554</v>
      </c>
      <c r="K30" s="108"/>
    </row>
    <row r="31" spans="1:8" s="10" customFormat="1" ht="13.5" thickTop="1">
      <c r="A31" s="37"/>
      <c r="B31" s="3"/>
      <c r="C31" s="3"/>
      <c r="D31" s="3"/>
      <c r="E31" s="3"/>
      <c r="F31" s="3"/>
      <c r="G31" s="3"/>
      <c r="H31" s="3"/>
    </row>
    <row r="32" spans="1:8" s="10" customFormat="1" ht="12.75">
      <c r="A32" s="37"/>
      <c r="B32" s="3"/>
      <c r="C32" s="3"/>
      <c r="D32" s="3"/>
      <c r="E32" s="3"/>
      <c r="F32" s="3"/>
      <c r="G32" s="3"/>
      <c r="H32" s="3"/>
    </row>
    <row r="33" spans="1:10" s="10" customFormat="1" ht="12.75">
      <c r="A33" s="63" t="s">
        <v>175</v>
      </c>
      <c r="B33" s="3"/>
      <c r="C33" s="3"/>
      <c r="D33" s="3"/>
      <c r="E33" s="3"/>
      <c r="F33" s="3"/>
      <c r="G33" s="3"/>
      <c r="H33" s="3"/>
      <c r="I33" s="12"/>
      <c r="J33" s="12"/>
    </row>
    <row r="34" spans="1:10" s="10" customFormat="1" ht="12.75">
      <c r="A34" s="14" t="s">
        <v>158</v>
      </c>
      <c r="B34" s="1">
        <v>2946</v>
      </c>
      <c r="C34" s="3"/>
      <c r="D34" s="1">
        <v>2252</v>
      </c>
      <c r="E34" s="3"/>
      <c r="F34" s="1">
        <v>8680</v>
      </c>
      <c r="G34" s="3"/>
      <c r="H34" s="1">
        <v>5560</v>
      </c>
      <c r="I34" s="12"/>
      <c r="J34" s="12"/>
    </row>
    <row r="35" spans="1:10" s="10" customFormat="1" ht="12.75">
      <c r="A35" s="14" t="s">
        <v>157</v>
      </c>
      <c r="B35" s="1">
        <v>0</v>
      </c>
      <c r="C35" s="3"/>
      <c r="D35" s="1">
        <v>0</v>
      </c>
      <c r="E35" s="3"/>
      <c r="F35" s="1">
        <v>0</v>
      </c>
      <c r="G35" s="3"/>
      <c r="H35" s="1">
        <v>-6</v>
      </c>
      <c r="I35" s="12"/>
      <c r="J35" s="12"/>
    </row>
    <row r="36" spans="1:10" s="10" customFormat="1" ht="13.5" thickBot="1">
      <c r="A36" s="10" t="s">
        <v>120</v>
      </c>
      <c r="B36" s="34">
        <f>B34+B35</f>
        <v>2946</v>
      </c>
      <c r="C36" s="3"/>
      <c r="D36" s="34">
        <f>D34+D35</f>
        <v>2252</v>
      </c>
      <c r="E36" s="3"/>
      <c r="F36" s="34">
        <f>F34+F35</f>
        <v>8680</v>
      </c>
      <c r="G36" s="3"/>
      <c r="H36" s="34">
        <f>H34+H35</f>
        <v>5554</v>
      </c>
      <c r="I36" s="12"/>
      <c r="J36" s="12"/>
    </row>
    <row r="37" spans="2:10" s="10" customFormat="1" ht="13.5" thickTop="1">
      <c r="B37" s="3"/>
      <c r="C37" s="3"/>
      <c r="D37" s="3"/>
      <c r="E37" s="3"/>
      <c r="F37" s="3"/>
      <c r="G37" s="3"/>
      <c r="H37" s="3"/>
      <c r="I37" s="12"/>
      <c r="J37" s="12"/>
    </row>
    <row r="38" spans="1:10" s="10" customFormat="1" ht="12.75">
      <c r="A38" s="47"/>
      <c r="B38" s="3"/>
      <c r="C38" s="3"/>
      <c r="D38" s="3"/>
      <c r="E38" s="3"/>
      <c r="F38" s="3"/>
      <c r="G38" s="3"/>
      <c r="H38" s="3"/>
      <c r="I38" s="12"/>
      <c r="J38" s="12"/>
    </row>
    <row r="39" spans="1:10" s="10" customFormat="1" ht="12.75">
      <c r="A39" s="63" t="s">
        <v>126</v>
      </c>
      <c r="B39" s="13"/>
      <c r="C39" s="3"/>
      <c r="D39" s="13"/>
      <c r="E39" s="3"/>
      <c r="F39" s="13"/>
      <c r="G39" s="3"/>
      <c r="H39" s="13"/>
      <c r="I39" s="12"/>
      <c r="J39" s="12"/>
    </row>
    <row r="40" spans="1:8" s="10" customFormat="1" ht="13.5" thickBot="1">
      <c r="A40" s="62" t="s">
        <v>134</v>
      </c>
      <c r="B40" s="99">
        <f>Notes!G257</f>
        <v>2.4549795418371514</v>
      </c>
      <c r="C40" s="2"/>
      <c r="D40" s="99">
        <f>Notes!I257</f>
        <v>1.8766510279081008</v>
      </c>
      <c r="E40" s="2"/>
      <c r="F40" s="99">
        <f>Notes!K257</f>
        <v>7.233273056057866</v>
      </c>
      <c r="G40" s="2"/>
      <c r="H40" s="99">
        <f>Notes!M257</f>
        <v>4.63329472254398</v>
      </c>
    </row>
    <row r="41" spans="1:8" s="10" customFormat="1" ht="13.5" thickTop="1">
      <c r="A41" s="37"/>
      <c r="B41" s="2"/>
      <c r="C41" s="2"/>
      <c r="D41" s="2"/>
      <c r="E41" s="2"/>
      <c r="F41" s="2"/>
      <c r="G41" s="2"/>
      <c r="H41" s="2"/>
    </row>
    <row r="42" spans="1:8" s="10" customFormat="1" ht="13.5" thickBot="1">
      <c r="A42" s="37" t="s">
        <v>135</v>
      </c>
      <c r="B42" s="106" t="s">
        <v>171</v>
      </c>
      <c r="C42" s="107"/>
      <c r="D42" s="106" t="s">
        <v>171</v>
      </c>
      <c r="E42" s="107"/>
      <c r="F42" s="106" t="s">
        <v>171</v>
      </c>
      <c r="G42" s="107"/>
      <c r="H42" s="106" t="s">
        <v>171</v>
      </c>
    </row>
    <row r="43" spans="1:8" s="10" customFormat="1" ht="13.5" thickTop="1">
      <c r="A43" s="37"/>
      <c r="B43" s="79"/>
      <c r="C43" s="2"/>
      <c r="D43" s="79"/>
      <c r="E43" s="2"/>
      <c r="F43" s="79"/>
      <c r="G43" s="2"/>
      <c r="H43" s="79"/>
    </row>
    <row r="44" spans="1:8" s="10" customFormat="1" ht="12.75">
      <c r="A44" s="5" t="s">
        <v>28</v>
      </c>
      <c r="B44" s="80"/>
      <c r="C44" s="2"/>
      <c r="D44" s="80"/>
      <c r="E44" s="2"/>
      <c r="F44" s="80"/>
      <c r="G44" s="2"/>
      <c r="H44" s="80"/>
    </row>
    <row r="45" spans="2:8" s="10" customFormat="1" ht="12.75">
      <c r="B45" s="80"/>
      <c r="C45" s="2"/>
      <c r="D45" s="80"/>
      <c r="E45" s="2"/>
      <c r="F45" s="80"/>
      <c r="G45" s="2"/>
      <c r="H45" s="80"/>
    </row>
    <row r="46" spans="1:8" s="10" customFormat="1" ht="12.75">
      <c r="A46" s="35"/>
      <c r="B46" s="81"/>
      <c r="C46" s="81"/>
      <c r="D46" s="81"/>
      <c r="E46" s="81"/>
      <c r="F46" s="81"/>
      <c r="G46" s="81"/>
      <c r="H46" s="81"/>
    </row>
    <row r="47" spans="1:8" ht="12.75">
      <c r="A47" s="30"/>
      <c r="B47" s="82"/>
      <c r="C47" s="82"/>
      <c r="D47" s="82"/>
      <c r="E47" s="82"/>
      <c r="F47" s="82"/>
      <c r="G47" s="82"/>
      <c r="H47" s="82"/>
    </row>
  </sheetData>
  <sheetProtection/>
  <mergeCells count="2">
    <mergeCell ref="F10:H10"/>
    <mergeCell ref="B10:D10"/>
  </mergeCells>
  <printOptions/>
  <pageMargins left="1" right="1" top="0.5" bottom="0.5" header="0.5" footer="0.5"/>
  <pageSetup fitToHeight="1" fitToWidth="1" horizontalDpi="1200" verticalDpi="12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zoomScale="130" zoomScaleNormal="130" zoomScalePageLayoutView="0" workbookViewId="0" topLeftCell="A1">
      <selection activeCell="A26" sqref="A26"/>
    </sheetView>
  </sheetViews>
  <sheetFormatPr defaultColWidth="9.140625" defaultRowHeight="12.75"/>
  <cols>
    <col min="1" max="1" width="50.140625" style="5" customWidth="1"/>
    <col min="2" max="2" width="12.57421875" style="31" customWidth="1"/>
    <col min="3" max="3" width="1.7109375" style="5" customWidth="1"/>
    <col min="4" max="4" width="12.57421875" style="6" bestFit="1" customWidth="1"/>
    <col min="5" max="5" width="2.00390625" style="5" customWidth="1"/>
    <col min="6" max="6" width="10.28125" style="6" bestFit="1" customWidth="1"/>
    <col min="7" max="7" width="2.7109375" style="5" customWidth="1"/>
    <col min="8" max="8" width="11.28125" style="6" bestFit="1" customWidth="1"/>
    <col min="9" max="16384" width="9.140625" style="5" customWidth="1"/>
  </cols>
  <sheetData>
    <row r="1" ht="12.75">
      <c r="A1" s="7"/>
    </row>
    <row r="2" ht="12.75">
      <c r="A2" s="8"/>
    </row>
    <row r="3" ht="12.75">
      <c r="A3" s="8"/>
    </row>
    <row r="4" ht="12.75">
      <c r="A4" s="9" t="s">
        <v>220</v>
      </c>
    </row>
    <row r="6" ht="12.75">
      <c r="A6" s="9" t="s">
        <v>222</v>
      </c>
    </row>
    <row r="7" ht="12.75">
      <c r="A7" s="9"/>
    </row>
    <row r="8" spans="2:4" ht="12.75">
      <c r="B8" s="38"/>
      <c r="D8" s="6" t="s">
        <v>13</v>
      </c>
    </row>
    <row r="9" spans="2:4" ht="12.75">
      <c r="B9" s="32" t="s">
        <v>113</v>
      </c>
      <c r="D9" s="6" t="s">
        <v>14</v>
      </c>
    </row>
    <row r="10" spans="2:4" ht="12.75">
      <c r="B10" s="32" t="s">
        <v>11</v>
      </c>
      <c r="D10" s="6" t="s">
        <v>15</v>
      </c>
    </row>
    <row r="11" spans="2:4" ht="12.75">
      <c r="B11" s="32" t="s">
        <v>29</v>
      </c>
      <c r="D11" s="6" t="s">
        <v>16</v>
      </c>
    </row>
    <row r="12" spans="2:4" ht="12.75">
      <c r="B12" s="32" t="s">
        <v>12</v>
      </c>
      <c r="D12" s="6" t="s">
        <v>17</v>
      </c>
    </row>
    <row r="13" spans="2:4" ht="12.75">
      <c r="B13" s="89" t="s">
        <v>218</v>
      </c>
      <c r="D13" s="15" t="s">
        <v>165</v>
      </c>
    </row>
    <row r="14" spans="2:4" ht="12.75">
      <c r="B14" s="32" t="s">
        <v>6</v>
      </c>
      <c r="D14" s="6" t="s">
        <v>6</v>
      </c>
    </row>
    <row r="15" ht="12.75">
      <c r="A15" s="70" t="s">
        <v>136</v>
      </c>
    </row>
    <row r="16" ht="12.75">
      <c r="A16" s="70" t="s">
        <v>137</v>
      </c>
    </row>
    <row r="17" spans="1:8" s="10" customFormat="1" ht="12.75">
      <c r="A17" s="10" t="s">
        <v>2</v>
      </c>
      <c r="B17" s="2">
        <v>47231</v>
      </c>
      <c r="D17" s="10">
        <v>47840</v>
      </c>
      <c r="F17" s="11"/>
      <c r="H17" s="11"/>
    </row>
    <row r="18" spans="1:8" s="10" customFormat="1" ht="12.75">
      <c r="A18" s="10" t="s">
        <v>145</v>
      </c>
      <c r="B18" s="2">
        <v>878</v>
      </c>
      <c r="D18" s="10">
        <v>878</v>
      </c>
      <c r="F18" s="11"/>
      <c r="H18" s="11"/>
    </row>
    <row r="19" spans="1:8" s="10" customFormat="1" ht="12.75">
      <c r="A19" s="10" t="s">
        <v>150</v>
      </c>
      <c r="B19" s="2">
        <v>513</v>
      </c>
      <c r="D19" s="39">
        <v>1309</v>
      </c>
      <c r="F19" s="11"/>
      <c r="H19" s="11"/>
    </row>
    <row r="20" spans="1:8" s="10" customFormat="1" ht="12.75">
      <c r="A20" s="16" t="s">
        <v>127</v>
      </c>
      <c r="B20" s="43">
        <f>SUM(B17:B19)</f>
        <v>48622</v>
      </c>
      <c r="D20" s="43">
        <f>SUM(D17:D19)</f>
        <v>50027</v>
      </c>
      <c r="F20" s="11"/>
      <c r="H20" s="11"/>
    </row>
    <row r="21" spans="1:8" s="10" customFormat="1" ht="12.75">
      <c r="A21" s="16"/>
      <c r="B21" s="2"/>
      <c r="D21" s="11"/>
      <c r="F21" s="11"/>
      <c r="H21" s="11"/>
    </row>
    <row r="22" spans="1:8" s="10" customFormat="1" ht="12.75">
      <c r="A22" s="69" t="s">
        <v>138</v>
      </c>
      <c r="B22" s="2"/>
      <c r="D22" s="11"/>
      <c r="F22" s="11"/>
      <c r="H22" s="11"/>
    </row>
    <row r="23" spans="1:8" s="10" customFormat="1" ht="12.75">
      <c r="A23" s="10" t="s">
        <v>148</v>
      </c>
      <c r="B23" s="90">
        <v>7609</v>
      </c>
      <c r="C23" s="12"/>
      <c r="D23" s="90">
        <v>6001</v>
      </c>
      <c r="E23" s="12"/>
      <c r="G23" s="12"/>
      <c r="H23" s="11"/>
    </row>
    <row r="24" spans="1:8" s="10" customFormat="1" ht="12.75">
      <c r="A24" s="12" t="s">
        <v>3</v>
      </c>
      <c r="B24" s="91">
        <v>24701</v>
      </c>
      <c r="C24" s="12"/>
      <c r="D24" s="91">
        <v>23885</v>
      </c>
      <c r="E24" s="12"/>
      <c r="F24" s="4"/>
      <c r="G24" s="12"/>
      <c r="H24" s="11"/>
    </row>
    <row r="25" spans="1:8" s="10" customFormat="1" ht="12.75">
      <c r="A25" s="12" t="s">
        <v>146</v>
      </c>
      <c r="B25" s="91">
        <v>0</v>
      </c>
      <c r="C25" s="12"/>
      <c r="D25" s="91">
        <v>576</v>
      </c>
      <c r="E25" s="12"/>
      <c r="F25" s="76"/>
      <c r="G25" s="12"/>
      <c r="H25" s="11"/>
    </row>
    <row r="26" spans="1:8" s="10" customFormat="1" ht="12.75">
      <c r="A26" s="12" t="s">
        <v>4</v>
      </c>
      <c r="B26" s="92">
        <v>19612</v>
      </c>
      <c r="C26" s="12"/>
      <c r="D26" s="91">
        <v>19650</v>
      </c>
      <c r="E26" s="12"/>
      <c r="F26" s="77"/>
      <c r="G26" s="12"/>
      <c r="H26" s="11"/>
    </row>
    <row r="27" spans="1:8" s="10" customFormat="1" ht="12.75">
      <c r="A27" s="16" t="s">
        <v>128</v>
      </c>
      <c r="B27" s="92">
        <f>SUM(B23:B26)</f>
        <v>51922</v>
      </c>
      <c r="C27" s="12"/>
      <c r="D27" s="19">
        <f>SUM(D23:D26)</f>
        <v>50112</v>
      </c>
      <c r="E27" s="12"/>
      <c r="F27" s="4"/>
      <c r="G27" s="12"/>
      <c r="H27" s="11"/>
    </row>
    <row r="28" spans="1:8" s="10" customFormat="1" ht="13.5" thickBot="1">
      <c r="A28" s="16" t="s">
        <v>130</v>
      </c>
      <c r="B28" s="34">
        <f>B20+B27</f>
        <v>100544</v>
      </c>
      <c r="D28" s="20">
        <f>D20+D27</f>
        <v>100139</v>
      </c>
      <c r="F28" s="11"/>
      <c r="H28" s="11"/>
    </row>
    <row r="29" spans="2:8" s="10" customFormat="1" ht="13.5" thickTop="1">
      <c r="B29" s="3"/>
      <c r="D29" s="12"/>
      <c r="F29" s="11"/>
      <c r="H29" s="11"/>
    </row>
    <row r="30" spans="1:8" s="10" customFormat="1" ht="12.75">
      <c r="A30" s="69" t="s">
        <v>139</v>
      </c>
      <c r="B30" s="2"/>
      <c r="F30" s="11"/>
      <c r="H30" s="11"/>
    </row>
    <row r="31" spans="1:4" ht="12.75">
      <c r="A31" s="37" t="s">
        <v>125</v>
      </c>
      <c r="B31" s="2">
        <v>60250</v>
      </c>
      <c r="D31" s="21">
        <v>60250</v>
      </c>
    </row>
    <row r="32" spans="1:4" ht="12.75">
      <c r="A32" s="37" t="s">
        <v>151</v>
      </c>
      <c r="B32" s="2">
        <v>-311</v>
      </c>
      <c r="D32" s="21">
        <v>-311</v>
      </c>
    </row>
    <row r="33" spans="1:4" ht="12.75">
      <c r="A33" s="61" t="s">
        <v>105</v>
      </c>
      <c r="B33" s="2">
        <v>303</v>
      </c>
      <c r="D33" s="21">
        <v>303</v>
      </c>
    </row>
    <row r="34" spans="1:6" ht="12.75">
      <c r="A34" s="5" t="s">
        <v>147</v>
      </c>
      <c r="B34" s="3">
        <v>28959</v>
      </c>
      <c r="D34" s="12">
        <v>33479</v>
      </c>
      <c r="F34" s="56"/>
    </row>
    <row r="35" spans="1:4" ht="12.75">
      <c r="A35" s="60" t="s">
        <v>159</v>
      </c>
      <c r="B35" s="94">
        <f>SUM(B31:B34)</f>
        <v>89201</v>
      </c>
      <c r="D35" s="22">
        <f>SUM(D31:D34)</f>
        <v>93721</v>
      </c>
    </row>
    <row r="36" spans="1:4" ht="12.75">
      <c r="A36" s="60"/>
      <c r="B36" s="3"/>
      <c r="D36" s="12"/>
    </row>
    <row r="37" spans="1:4" ht="12.75">
      <c r="A37" s="60" t="s">
        <v>140</v>
      </c>
      <c r="B37" s="3"/>
      <c r="D37" s="12"/>
    </row>
    <row r="38" spans="1:4" ht="12.75">
      <c r="A38" s="60" t="s">
        <v>141</v>
      </c>
      <c r="B38" s="3"/>
      <c r="D38" s="12"/>
    </row>
    <row r="39" spans="1:4" ht="12.75">
      <c r="A39" s="37" t="s">
        <v>109</v>
      </c>
      <c r="B39" s="3">
        <v>3411</v>
      </c>
      <c r="D39" s="12">
        <v>3716</v>
      </c>
    </row>
    <row r="40" spans="1:4" ht="12.75">
      <c r="A40" s="60" t="s">
        <v>129</v>
      </c>
      <c r="B40" s="43">
        <f>SUM(B39)</f>
        <v>3411</v>
      </c>
      <c r="D40" s="67">
        <f>SUM(D39)</f>
        <v>3716</v>
      </c>
    </row>
    <row r="41" spans="1:4" ht="12.75">
      <c r="A41" s="60"/>
      <c r="B41" s="3"/>
      <c r="D41" s="12"/>
    </row>
    <row r="42" spans="1:4" ht="12.75">
      <c r="A42" s="60" t="s">
        <v>143</v>
      </c>
      <c r="B42" s="3"/>
      <c r="D42" s="12"/>
    </row>
    <row r="43" spans="1:4" ht="12.75">
      <c r="A43" s="12" t="s">
        <v>149</v>
      </c>
      <c r="B43" s="90">
        <v>2962</v>
      </c>
      <c r="D43" s="17">
        <v>2702</v>
      </c>
    </row>
    <row r="44" spans="1:4" ht="12.75">
      <c r="A44" s="12" t="s">
        <v>205</v>
      </c>
      <c r="B44" s="91">
        <v>4800</v>
      </c>
      <c r="D44" s="18">
        <v>0</v>
      </c>
    </row>
    <row r="45" spans="1:4" ht="12.75">
      <c r="A45" s="12" t="s">
        <v>206</v>
      </c>
      <c r="B45" s="92">
        <v>170</v>
      </c>
      <c r="D45" s="68">
        <v>0</v>
      </c>
    </row>
    <row r="46" spans="1:4" ht="12.75">
      <c r="A46" s="115" t="s">
        <v>204</v>
      </c>
      <c r="B46" s="93">
        <f>SUM(B43:B45)</f>
        <v>7932</v>
      </c>
      <c r="D46" s="19">
        <f>SUM(D43:D45)</f>
        <v>2702</v>
      </c>
    </row>
    <row r="47" spans="1:4" ht="12.75">
      <c r="A47" s="70" t="s">
        <v>142</v>
      </c>
      <c r="B47" s="43">
        <f>B40+B46</f>
        <v>11343</v>
      </c>
      <c r="D47" s="67">
        <f>D40+D46</f>
        <v>6418</v>
      </c>
    </row>
    <row r="48" spans="1:4" ht="13.5" thickBot="1">
      <c r="A48" s="60" t="s">
        <v>131</v>
      </c>
      <c r="B48" s="34">
        <f>B35+B47</f>
        <v>100544</v>
      </c>
      <c r="D48" s="34">
        <f>D35+D47</f>
        <v>100139</v>
      </c>
    </row>
    <row r="49" spans="1:8" ht="13.5" thickTop="1">
      <c r="A49" s="23"/>
      <c r="B49" s="87"/>
      <c r="F49" s="24"/>
      <c r="H49" s="25"/>
    </row>
    <row r="50" spans="1:8" ht="12.75">
      <c r="A50" s="83" t="s">
        <v>117</v>
      </c>
      <c r="B50" s="61">
        <f>B35/120001</f>
        <v>0.7433354722043983</v>
      </c>
      <c r="C50" s="31"/>
      <c r="D50" s="61">
        <f>D35/120001</f>
        <v>0.7810018249847918</v>
      </c>
      <c r="F50" s="24"/>
      <c r="H50" s="25"/>
    </row>
    <row r="51" spans="1:8" ht="12.75">
      <c r="A51" s="23"/>
      <c r="B51" s="87"/>
      <c r="F51" s="24"/>
      <c r="H51" s="25"/>
    </row>
    <row r="52" spans="1:9" ht="12.75">
      <c r="A52" s="36" t="s">
        <v>30</v>
      </c>
      <c r="B52" s="88"/>
      <c r="F52" s="27"/>
      <c r="H52" s="28"/>
      <c r="I52" s="29"/>
    </row>
    <row r="53" spans="1:9" ht="12.75">
      <c r="A53" s="10"/>
      <c r="B53" s="88"/>
      <c r="F53" s="27"/>
      <c r="H53" s="28"/>
      <c r="I53" s="29"/>
    </row>
    <row r="54" spans="1:9" ht="12.75">
      <c r="A54" s="10"/>
      <c r="B54" s="88"/>
      <c r="F54" s="27"/>
      <c r="H54" s="28"/>
      <c r="I54" s="29"/>
    </row>
    <row r="55" spans="1:9" ht="12.75">
      <c r="A55" s="10"/>
      <c r="B55" s="88"/>
      <c r="F55" s="27"/>
      <c r="H55" s="28"/>
      <c r="I55" s="29"/>
    </row>
    <row r="56" spans="1:9" ht="12.75">
      <c r="A56" s="10"/>
      <c r="B56" s="88"/>
      <c r="F56" s="27"/>
      <c r="H56" s="28"/>
      <c r="I56" s="29"/>
    </row>
    <row r="57" spans="1:9" ht="12.75">
      <c r="A57" s="10"/>
      <c r="B57" s="88"/>
      <c r="F57" s="27"/>
      <c r="H57" s="28"/>
      <c r="I57" s="29"/>
    </row>
    <row r="58" spans="1:9" ht="12.75">
      <c r="A58" s="10"/>
      <c r="B58" s="88"/>
      <c r="F58" s="27"/>
      <c r="H58" s="28"/>
      <c r="I58" s="29"/>
    </row>
    <row r="59" spans="1:9" ht="12.75">
      <c r="A59" s="10"/>
      <c r="B59" s="88"/>
      <c r="F59" s="27"/>
      <c r="H59" s="28"/>
      <c r="I59" s="29"/>
    </row>
    <row r="60" spans="1:9" ht="12.75">
      <c r="A60" s="10"/>
      <c r="B60" s="88"/>
      <c r="F60" s="27"/>
      <c r="H60" s="28"/>
      <c r="I60" s="29"/>
    </row>
    <row r="61" ht="12.75">
      <c r="A61" s="10" t="s">
        <v>31</v>
      </c>
    </row>
    <row r="62" ht="12.75">
      <c r="A62" s="10"/>
    </row>
    <row r="63" ht="12.75">
      <c r="A63" s="10"/>
    </row>
    <row r="64" ht="12.75">
      <c r="A64" s="10"/>
    </row>
  </sheetData>
  <sheetProtection/>
  <printOptions/>
  <pageMargins left="1" right="0.79" top="0.5" bottom="0.5" header="0.5" footer="0.5"/>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130" zoomScaleNormal="130" zoomScalePageLayoutView="0" workbookViewId="0" topLeftCell="A1">
      <selection activeCell="E18" sqref="E18"/>
    </sheetView>
  </sheetViews>
  <sheetFormatPr defaultColWidth="9.140625" defaultRowHeight="12.75"/>
  <cols>
    <col min="1" max="1" width="39.7109375" style="5" customWidth="1"/>
    <col min="2" max="2" width="13.28125" style="10" customWidth="1"/>
    <col min="3" max="3" width="11.140625" style="10" customWidth="1"/>
    <col min="4" max="6" width="12.28125" style="10" customWidth="1"/>
    <col min="7" max="7" width="10.00390625" style="10" customWidth="1"/>
    <col min="8" max="16384" width="9.140625" style="5" customWidth="1"/>
  </cols>
  <sheetData>
    <row r="1" spans="1:8" ht="12.75">
      <c r="A1" s="7"/>
      <c r="B1" s="6"/>
      <c r="C1" s="5"/>
      <c r="D1" s="6"/>
      <c r="E1" s="6"/>
      <c r="F1" s="6"/>
      <c r="G1" s="5"/>
      <c r="H1" s="6"/>
    </row>
    <row r="2" spans="1:8" ht="12.75">
      <c r="A2" s="8"/>
      <c r="B2" s="6"/>
      <c r="C2" s="5"/>
      <c r="D2" s="6"/>
      <c r="E2" s="6"/>
      <c r="F2" s="6"/>
      <c r="G2" s="5"/>
      <c r="H2" s="6"/>
    </row>
    <row r="3" spans="1:8" ht="12.75">
      <c r="A3" s="8"/>
      <c r="B3" s="6"/>
      <c r="C3" s="5"/>
      <c r="D3" s="6"/>
      <c r="E3" s="6"/>
      <c r="F3" s="6"/>
      <c r="G3" s="5"/>
      <c r="H3" s="6"/>
    </row>
    <row r="4" spans="1:8" ht="12.75">
      <c r="A4" s="9" t="s">
        <v>220</v>
      </c>
      <c r="B4" s="6"/>
      <c r="C4" s="5"/>
      <c r="D4" s="6"/>
      <c r="E4" s="6"/>
      <c r="F4" s="6"/>
      <c r="G4" s="5"/>
      <c r="H4" s="6"/>
    </row>
    <row r="5" spans="1:8" ht="12.75">
      <c r="A5" s="9"/>
      <c r="B5" s="6"/>
      <c r="C5" s="5"/>
      <c r="D5" s="6"/>
      <c r="E5" s="6"/>
      <c r="F5" s="6"/>
      <c r="G5" s="5"/>
      <c r="H5" s="6"/>
    </row>
    <row r="6" ht="12.75">
      <c r="A6" s="9" t="s">
        <v>32</v>
      </c>
    </row>
    <row r="7" ht="12.75">
      <c r="A7" s="9" t="s">
        <v>223</v>
      </c>
    </row>
    <row r="8" ht="12.75">
      <c r="A8" s="9" t="s">
        <v>10</v>
      </c>
    </row>
    <row r="9" ht="12.75">
      <c r="A9" s="9"/>
    </row>
    <row r="11" spans="1:8" ht="12.75">
      <c r="A11" s="31"/>
      <c r="B11" s="39" t="s">
        <v>33</v>
      </c>
      <c r="C11" s="39" t="s">
        <v>33</v>
      </c>
      <c r="D11" s="39" t="s">
        <v>153</v>
      </c>
      <c r="E11" s="39" t="s">
        <v>106</v>
      </c>
      <c r="F11" s="39" t="s">
        <v>154</v>
      </c>
      <c r="G11" s="39" t="s">
        <v>119</v>
      </c>
      <c r="H11" s="6"/>
    </row>
    <row r="12" spans="1:8" ht="12.75">
      <c r="A12" s="31"/>
      <c r="B12" s="39" t="s">
        <v>24</v>
      </c>
      <c r="C12" s="39" t="s">
        <v>97</v>
      </c>
      <c r="D12" s="39" t="s">
        <v>33</v>
      </c>
      <c r="E12" s="39" t="s">
        <v>107</v>
      </c>
      <c r="F12" s="39" t="s">
        <v>155</v>
      </c>
      <c r="G12" s="39" t="s">
        <v>118</v>
      </c>
      <c r="H12" s="6"/>
    </row>
    <row r="13" spans="1:8" ht="12.75">
      <c r="A13" s="31"/>
      <c r="B13" s="39" t="s">
        <v>6</v>
      </c>
      <c r="C13" s="39" t="s">
        <v>6</v>
      </c>
      <c r="D13" s="39" t="s">
        <v>6</v>
      </c>
      <c r="E13" s="39" t="s">
        <v>6</v>
      </c>
      <c r="F13" s="39" t="s">
        <v>6</v>
      </c>
      <c r="G13" s="39" t="s">
        <v>6</v>
      </c>
      <c r="H13" s="6"/>
    </row>
    <row r="14" spans="1:8" ht="12.75">
      <c r="A14" s="31"/>
      <c r="B14" s="39"/>
      <c r="C14" s="39"/>
      <c r="D14" s="39"/>
      <c r="E14" s="39"/>
      <c r="F14" s="39"/>
      <c r="G14" s="39"/>
      <c r="H14" s="6"/>
    </row>
    <row r="15" spans="1:7" ht="12.75">
      <c r="A15" s="45" t="s">
        <v>166</v>
      </c>
      <c r="B15" s="3">
        <v>60250</v>
      </c>
      <c r="C15" s="3">
        <v>303</v>
      </c>
      <c r="D15" s="3">
        <v>-311</v>
      </c>
      <c r="E15" s="3">
        <v>33479</v>
      </c>
      <c r="F15" s="3">
        <v>0</v>
      </c>
      <c r="G15" s="2">
        <f>SUM(B15:F15)</f>
        <v>93721</v>
      </c>
    </row>
    <row r="16" spans="1:7" ht="12.75">
      <c r="A16" s="45"/>
      <c r="B16" s="3"/>
      <c r="C16" s="3"/>
      <c r="D16" s="3"/>
      <c r="E16" s="3"/>
      <c r="F16" s="3"/>
      <c r="G16" s="2"/>
    </row>
    <row r="17" spans="1:7" s="31" customFormat="1" ht="12.75">
      <c r="A17" s="31" t="s">
        <v>93</v>
      </c>
      <c r="B17" s="3">
        <v>0</v>
      </c>
      <c r="C17" s="3">
        <v>0</v>
      </c>
      <c r="D17" s="3">
        <v>0</v>
      </c>
      <c r="E17" s="3">
        <f>-8400-4800</f>
        <v>-13200</v>
      </c>
      <c r="F17" s="3">
        <v>0</v>
      </c>
      <c r="G17" s="2">
        <f>SUM(B17:F17)</f>
        <v>-13200</v>
      </c>
    </row>
    <row r="18" spans="1:7" s="31" customFormat="1" ht="12.75">
      <c r="A18" s="45"/>
      <c r="B18" s="3"/>
      <c r="C18" s="3"/>
      <c r="D18" s="3"/>
      <c r="E18" s="3"/>
      <c r="F18" s="3"/>
      <c r="G18" s="2"/>
    </row>
    <row r="19" spans="1:7" s="31" customFormat="1" ht="12.75">
      <c r="A19" s="31" t="s">
        <v>120</v>
      </c>
      <c r="B19" s="3">
        <v>0</v>
      </c>
      <c r="C19" s="3">
        <v>0</v>
      </c>
      <c r="D19" s="3">
        <v>0</v>
      </c>
      <c r="E19" s="3">
        <f>+'IS'!F34</f>
        <v>8680</v>
      </c>
      <c r="F19" s="3">
        <v>0</v>
      </c>
      <c r="G19" s="2">
        <f>SUM(B19:F19)</f>
        <v>8680</v>
      </c>
    </row>
    <row r="20" spans="1:7" ht="12.75">
      <c r="A20" s="31"/>
      <c r="B20" s="3"/>
      <c r="C20" s="3"/>
      <c r="D20" s="3"/>
      <c r="E20" s="3"/>
      <c r="F20" s="3"/>
      <c r="G20" s="3"/>
    </row>
    <row r="21" spans="1:7" ht="13.5" thickBot="1">
      <c r="A21" s="45" t="s">
        <v>224</v>
      </c>
      <c r="B21" s="34">
        <f aca="true" t="shared" si="0" ref="B21:G21">SUM(B15:B20)</f>
        <v>60250</v>
      </c>
      <c r="C21" s="34">
        <f t="shared" si="0"/>
        <v>303</v>
      </c>
      <c r="D21" s="34">
        <f t="shared" si="0"/>
        <v>-311</v>
      </c>
      <c r="E21" s="34">
        <f t="shared" si="0"/>
        <v>28959</v>
      </c>
      <c r="F21" s="34">
        <f t="shared" si="0"/>
        <v>0</v>
      </c>
      <c r="G21" s="34">
        <f t="shared" si="0"/>
        <v>89201</v>
      </c>
    </row>
    <row r="22" spans="1:7" ht="13.5" thickTop="1">
      <c r="A22" s="31"/>
      <c r="B22" s="3"/>
      <c r="C22" s="3"/>
      <c r="D22" s="3"/>
      <c r="E22" s="3"/>
      <c r="F22" s="3"/>
      <c r="G22" s="3"/>
    </row>
    <row r="23" spans="1:7" ht="12.75">
      <c r="A23" s="31"/>
      <c r="B23" s="3"/>
      <c r="C23" s="3"/>
      <c r="D23" s="3"/>
      <c r="E23" s="3"/>
      <c r="F23" s="3"/>
      <c r="G23" s="3"/>
    </row>
    <row r="24" spans="1:7" ht="12.75">
      <c r="A24" s="45"/>
      <c r="B24" s="31"/>
      <c r="C24" s="31"/>
      <c r="D24" s="31"/>
      <c r="E24" s="31"/>
      <c r="F24" s="31"/>
      <c r="G24" s="31"/>
    </row>
    <row r="25" spans="1:7" ht="12.75">
      <c r="A25" s="45" t="s">
        <v>152</v>
      </c>
      <c r="B25" s="3">
        <v>60250</v>
      </c>
      <c r="C25" s="3">
        <v>303</v>
      </c>
      <c r="D25" s="3">
        <v>-311</v>
      </c>
      <c r="E25" s="3">
        <v>28879</v>
      </c>
      <c r="F25" s="3">
        <v>6</v>
      </c>
      <c r="G25" s="2">
        <f>SUM(B25:F25)</f>
        <v>89127</v>
      </c>
    </row>
    <row r="26" spans="1:7" ht="12.75">
      <c r="A26" s="45"/>
      <c r="B26" s="3"/>
      <c r="C26" s="3"/>
      <c r="D26" s="3"/>
      <c r="E26" s="3"/>
      <c r="F26" s="3"/>
      <c r="G26" s="2"/>
    </row>
    <row r="27" spans="1:7" ht="12.75">
      <c r="A27" s="31" t="s">
        <v>203</v>
      </c>
      <c r="B27" s="3">
        <v>0</v>
      </c>
      <c r="C27" s="3">
        <v>0</v>
      </c>
      <c r="D27" s="3">
        <v>0</v>
      </c>
      <c r="E27" s="3">
        <v>-3600</v>
      </c>
      <c r="F27" s="3">
        <v>0</v>
      </c>
      <c r="G27" s="2">
        <f>SUM(B27:F27)</f>
        <v>-3600</v>
      </c>
    </row>
    <row r="28" spans="1:7" ht="12.75">
      <c r="A28" s="45"/>
      <c r="B28" s="3"/>
      <c r="C28" s="3"/>
      <c r="D28" s="3"/>
      <c r="E28" s="3"/>
      <c r="F28" s="3"/>
      <c r="G28" s="2"/>
    </row>
    <row r="29" spans="1:7" ht="12.75">
      <c r="A29" s="31" t="s">
        <v>120</v>
      </c>
      <c r="B29" s="3">
        <v>0</v>
      </c>
      <c r="C29" s="3">
        <v>0</v>
      </c>
      <c r="D29" s="3">
        <v>0</v>
      </c>
      <c r="E29" s="3">
        <f>+'IS'!H34</f>
        <v>5560</v>
      </c>
      <c r="F29" s="3">
        <v>-6</v>
      </c>
      <c r="G29" s="2">
        <f>SUM(B29:F29)</f>
        <v>5554</v>
      </c>
    </row>
    <row r="30" spans="1:7" ht="12.75">
      <c r="A30" s="31"/>
      <c r="B30" s="3"/>
      <c r="C30" s="3"/>
      <c r="D30" s="3"/>
      <c r="E30" s="3"/>
      <c r="F30" s="3"/>
      <c r="G30" s="3"/>
    </row>
    <row r="31" spans="1:7" ht="13.5" thickBot="1">
      <c r="A31" s="45" t="s">
        <v>225</v>
      </c>
      <c r="B31" s="34">
        <f aca="true" t="shared" si="1" ref="B31:G31">SUM(B25:B30)</f>
        <v>60250</v>
      </c>
      <c r="C31" s="34">
        <f t="shared" si="1"/>
        <v>303</v>
      </c>
      <c r="D31" s="34">
        <f>SUM(D25:D30)</f>
        <v>-311</v>
      </c>
      <c r="E31" s="34">
        <f t="shared" si="1"/>
        <v>30839</v>
      </c>
      <c r="F31" s="34">
        <f>SUM(F25:F30)</f>
        <v>0</v>
      </c>
      <c r="G31" s="34">
        <f t="shared" si="1"/>
        <v>91081</v>
      </c>
    </row>
    <row r="32" spans="1:7" ht="13.5" thickTop="1">
      <c r="A32" s="45"/>
      <c r="B32" s="3"/>
      <c r="C32" s="3"/>
      <c r="D32" s="3"/>
      <c r="E32" s="3"/>
      <c r="F32" s="3"/>
      <c r="G32" s="2"/>
    </row>
    <row r="33" spans="2:7" ht="12.75">
      <c r="B33" s="12"/>
      <c r="C33" s="12"/>
      <c r="D33" s="12"/>
      <c r="E33" s="12"/>
      <c r="F33" s="12"/>
      <c r="G33" s="2"/>
    </row>
    <row r="34" spans="2:7" ht="12.75">
      <c r="B34" s="12"/>
      <c r="C34" s="12"/>
      <c r="D34" s="12"/>
      <c r="E34" s="12"/>
      <c r="F34" s="12"/>
      <c r="G34" s="12"/>
    </row>
    <row r="35" spans="2:7" ht="12.75">
      <c r="B35" s="12"/>
      <c r="C35" s="12"/>
      <c r="D35" s="12"/>
      <c r="E35" s="12"/>
      <c r="F35" s="12"/>
      <c r="G35" s="12"/>
    </row>
    <row r="36" ht="12.75">
      <c r="A36" s="10"/>
    </row>
    <row r="37" ht="12.75">
      <c r="A37" s="10" t="s">
        <v>28</v>
      </c>
    </row>
    <row r="38" ht="12.75">
      <c r="A38" s="10"/>
    </row>
    <row r="39" spans="1:7" ht="12.75">
      <c r="A39" s="35"/>
      <c r="B39" s="35"/>
      <c r="C39" s="35"/>
      <c r="D39" s="35"/>
      <c r="E39" s="35"/>
      <c r="F39" s="35"/>
      <c r="G39" s="35"/>
    </row>
    <row r="40" ht="12.75">
      <c r="A40" s="10"/>
    </row>
    <row r="41" ht="12.75">
      <c r="A41" s="10"/>
    </row>
    <row r="42" ht="12.75">
      <c r="A42" s="10"/>
    </row>
    <row r="43" ht="12.75">
      <c r="A43" s="10"/>
    </row>
    <row r="44" ht="12.75">
      <c r="H44" s="30"/>
    </row>
  </sheetData>
  <sheetProtection/>
  <printOptions horizontalCentered="1"/>
  <pageMargins left="1" right="1" top="0.5" bottom="0.5" header="0.5" footer="0.5"/>
  <pageSetup fitToHeight="1"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dimension ref="A1:H64"/>
  <sheetViews>
    <sheetView zoomScale="130" zoomScaleNormal="130" zoomScalePageLayoutView="0" workbookViewId="0" topLeftCell="A1">
      <selection activeCell="C37" sqref="C37"/>
    </sheetView>
  </sheetViews>
  <sheetFormatPr defaultColWidth="9.140625" defaultRowHeight="12.75"/>
  <cols>
    <col min="1" max="1" width="5.421875" style="5" customWidth="1"/>
    <col min="2" max="2" width="45.28125" style="5" customWidth="1"/>
    <col min="3" max="3" width="14.57421875" style="2" bestFit="1" customWidth="1"/>
    <col min="4" max="4" width="1.7109375" style="5" customWidth="1"/>
    <col min="5" max="5" width="14.57421875" style="2" bestFit="1" customWidth="1"/>
    <col min="6" max="16384" width="9.140625" style="5" customWidth="1"/>
  </cols>
  <sheetData>
    <row r="1" spans="1:8" ht="12.75">
      <c r="A1" s="7"/>
      <c r="C1" s="31"/>
      <c r="D1" s="6"/>
      <c r="E1" s="5"/>
      <c r="F1" s="6"/>
      <c r="H1" s="6"/>
    </row>
    <row r="2" spans="1:8" ht="12.75">
      <c r="A2" s="8"/>
      <c r="C2" s="31"/>
      <c r="D2" s="6"/>
      <c r="E2" s="5"/>
      <c r="F2" s="6"/>
      <c r="H2" s="6"/>
    </row>
    <row r="3" spans="1:8" ht="12.75">
      <c r="A3" s="8"/>
      <c r="C3" s="31"/>
      <c r="D3" s="6"/>
      <c r="E3" s="5"/>
      <c r="F3" s="6"/>
      <c r="H3" s="6"/>
    </row>
    <row r="4" spans="1:8" ht="12.75">
      <c r="A4" s="9" t="s">
        <v>226</v>
      </c>
      <c r="C4" s="31"/>
      <c r="D4" s="6"/>
      <c r="E4" s="5"/>
      <c r="F4" s="6"/>
      <c r="H4" s="6"/>
    </row>
    <row r="5" spans="1:8" ht="12.75">
      <c r="A5" s="9" t="s">
        <v>227</v>
      </c>
      <c r="C5" s="31"/>
      <c r="D5" s="6"/>
      <c r="E5" s="5"/>
      <c r="F5" s="6"/>
      <c r="H5" s="6"/>
    </row>
    <row r="6" spans="1:8" ht="12.75">
      <c r="A6" s="9"/>
      <c r="C6" s="31"/>
      <c r="D6" s="6"/>
      <c r="E6" s="5"/>
      <c r="F6" s="6"/>
      <c r="H6" s="6"/>
    </row>
    <row r="7" ht="12.75">
      <c r="A7" s="9" t="s">
        <v>176</v>
      </c>
    </row>
    <row r="8" ht="12.75">
      <c r="A8" s="9" t="s">
        <v>223</v>
      </c>
    </row>
    <row r="9" spans="1:5" ht="12.75">
      <c r="A9" s="9" t="s">
        <v>10</v>
      </c>
      <c r="C9" s="31"/>
      <c r="E9" s="31"/>
    </row>
    <row r="10" spans="1:5" ht="12.75">
      <c r="A10" s="9"/>
      <c r="C10" s="32"/>
      <c r="E10" s="32"/>
    </row>
    <row r="11" spans="1:5" ht="12.75">
      <c r="A11" s="9"/>
      <c r="C11" s="32"/>
      <c r="E11" s="6"/>
    </row>
    <row r="12" spans="1:5" ht="12.75">
      <c r="A12" s="9"/>
      <c r="D12" s="6"/>
      <c r="E12" s="6" t="s">
        <v>20</v>
      </c>
    </row>
    <row r="13" spans="1:5" ht="12.75">
      <c r="A13" s="9"/>
      <c r="C13" s="32" t="s">
        <v>121</v>
      </c>
      <c r="E13" s="6" t="s">
        <v>21</v>
      </c>
    </row>
    <row r="14" spans="1:5" ht="12.75">
      <c r="A14" s="9"/>
      <c r="C14" s="32" t="s">
        <v>122</v>
      </c>
      <c r="E14" s="6" t="s">
        <v>25</v>
      </c>
    </row>
    <row r="15" spans="1:5" ht="12.75">
      <c r="A15" s="9"/>
      <c r="B15" s="9"/>
      <c r="C15" s="89" t="s">
        <v>218</v>
      </c>
      <c r="E15" s="15" t="s">
        <v>219</v>
      </c>
    </row>
    <row r="16" spans="1:5" ht="12.75">
      <c r="A16" s="9"/>
      <c r="C16" s="32" t="s">
        <v>6</v>
      </c>
      <c r="D16" s="32"/>
      <c r="E16" s="32" t="s">
        <v>6</v>
      </c>
    </row>
    <row r="17" spans="1:5" ht="12.75">
      <c r="A17" s="9"/>
      <c r="C17" s="31"/>
      <c r="E17" s="31"/>
    </row>
    <row r="18" spans="1:5" ht="12.75">
      <c r="A18" s="9" t="s">
        <v>37</v>
      </c>
      <c r="C18" s="31"/>
      <c r="E18" s="31"/>
    </row>
    <row r="19" spans="1:5" ht="12.75">
      <c r="A19" s="5" t="s">
        <v>36</v>
      </c>
      <c r="C19" s="2">
        <v>9274</v>
      </c>
      <c r="D19" s="10"/>
      <c r="E19" s="2">
        <v>6426</v>
      </c>
    </row>
    <row r="20" ht="12.75">
      <c r="D20" s="10"/>
    </row>
    <row r="21" spans="1:4" ht="12.75">
      <c r="A21" s="31" t="s">
        <v>38</v>
      </c>
      <c r="B21" s="31"/>
      <c r="D21" s="2"/>
    </row>
    <row r="22" spans="1:5" ht="12.75">
      <c r="A22" s="44" t="s">
        <v>39</v>
      </c>
      <c r="B22" s="31"/>
      <c r="C22" s="2">
        <v>1456</v>
      </c>
      <c r="D22" s="2"/>
      <c r="E22" s="2">
        <v>1570</v>
      </c>
    </row>
    <row r="23" spans="1:5" ht="12.75">
      <c r="A23" s="44" t="s">
        <v>40</v>
      </c>
      <c r="B23" s="31"/>
      <c r="C23" s="33">
        <v>-300</v>
      </c>
      <c r="D23" s="2"/>
      <c r="E23" s="33">
        <v>-173</v>
      </c>
    </row>
    <row r="24" spans="1:5" ht="12.75">
      <c r="A24" s="31" t="s">
        <v>41</v>
      </c>
      <c r="B24" s="31"/>
      <c r="C24" s="2">
        <f>SUM(C19:C23)</f>
        <v>10430</v>
      </c>
      <c r="D24" s="2"/>
      <c r="E24" s="2">
        <f>SUM(E19:E23)</f>
        <v>7823</v>
      </c>
    </row>
    <row r="25" spans="1:4" ht="12.75">
      <c r="A25" s="31"/>
      <c r="B25" s="31"/>
      <c r="D25" s="2"/>
    </row>
    <row r="26" spans="1:4" ht="12.75">
      <c r="A26" s="31" t="s">
        <v>99</v>
      </c>
      <c r="B26" s="31"/>
      <c r="D26" s="2"/>
    </row>
    <row r="27" spans="1:5" ht="12.75">
      <c r="A27" s="44" t="s">
        <v>114</v>
      </c>
      <c r="B27" s="31"/>
      <c r="C27" s="2">
        <v>-2923</v>
      </c>
      <c r="D27" s="2"/>
      <c r="E27" s="2">
        <v>2106</v>
      </c>
    </row>
    <row r="28" spans="1:5" ht="12.75">
      <c r="A28" s="44" t="s">
        <v>115</v>
      </c>
      <c r="B28" s="31"/>
      <c r="C28" s="33">
        <v>683</v>
      </c>
      <c r="D28" s="2"/>
      <c r="E28" s="33">
        <v>-361</v>
      </c>
    </row>
    <row r="29" spans="1:5" ht="12.75">
      <c r="A29" s="31" t="s">
        <v>177</v>
      </c>
      <c r="B29" s="31"/>
      <c r="C29" s="2">
        <f>SUM(C24:C28)</f>
        <v>8190</v>
      </c>
      <c r="D29" s="2"/>
      <c r="E29" s="2">
        <f>SUM(E24:E28)</f>
        <v>9568</v>
      </c>
    </row>
    <row r="30" spans="1:4" ht="12.75">
      <c r="A30" s="31"/>
      <c r="B30" s="31"/>
      <c r="D30" s="2"/>
    </row>
    <row r="31" spans="1:5" ht="12.75">
      <c r="A31" s="31" t="s">
        <v>231</v>
      </c>
      <c r="B31" s="31"/>
      <c r="C31" s="3">
        <v>-152</v>
      </c>
      <c r="D31" s="3"/>
      <c r="E31" s="3">
        <v>-490</v>
      </c>
    </row>
    <row r="32" spans="1:5" ht="12.75">
      <c r="A32" s="31" t="s">
        <v>43</v>
      </c>
      <c r="B32" s="31"/>
      <c r="C32" s="3">
        <v>300</v>
      </c>
      <c r="D32" s="3"/>
      <c r="E32" s="3">
        <v>173</v>
      </c>
    </row>
    <row r="33" spans="1:5" ht="12.75">
      <c r="A33" s="31" t="s">
        <v>178</v>
      </c>
      <c r="B33" s="31"/>
      <c r="C33" s="43">
        <f>SUM(C29:C32)</f>
        <v>8338</v>
      </c>
      <c r="D33" s="2"/>
      <c r="E33" s="43">
        <f>SUM(E29:E32)</f>
        <v>9251</v>
      </c>
    </row>
    <row r="34" spans="1:4" ht="12.75">
      <c r="A34" s="31"/>
      <c r="B34" s="31"/>
      <c r="D34" s="2"/>
    </row>
    <row r="35" spans="1:4" ht="12.75">
      <c r="A35" s="45" t="s">
        <v>42</v>
      </c>
      <c r="B35" s="31"/>
      <c r="D35" s="2"/>
    </row>
    <row r="36" spans="1:6" ht="12.75">
      <c r="A36" s="31" t="s">
        <v>98</v>
      </c>
      <c r="B36" s="31"/>
      <c r="C36" s="2">
        <v>-2095</v>
      </c>
      <c r="D36" s="2"/>
      <c r="E36" s="2">
        <v>-167</v>
      </c>
      <c r="F36" s="75"/>
    </row>
    <row r="37" spans="1:6" ht="12.75">
      <c r="A37" s="31" t="s">
        <v>123</v>
      </c>
      <c r="B37" s="31"/>
      <c r="C37" s="2">
        <v>2119</v>
      </c>
      <c r="D37" s="2"/>
      <c r="E37" s="2">
        <v>134</v>
      </c>
      <c r="F37" s="78"/>
    </row>
    <row r="38" spans="1:5" ht="12.75">
      <c r="A38" s="31" t="s">
        <v>238</v>
      </c>
      <c r="B38" s="31"/>
      <c r="C38" s="43">
        <f>SUM(C36:C37)</f>
        <v>24</v>
      </c>
      <c r="D38" s="2"/>
      <c r="E38" s="43">
        <f>SUM(E36:E37)</f>
        <v>-33</v>
      </c>
    </row>
    <row r="39" spans="1:4" ht="12.75">
      <c r="A39" s="45"/>
      <c r="B39" s="31"/>
      <c r="D39" s="2"/>
    </row>
    <row r="40" spans="1:4" ht="12.75">
      <c r="A40" s="45" t="s">
        <v>228</v>
      </c>
      <c r="B40" s="31"/>
      <c r="D40" s="2"/>
    </row>
    <row r="41" spans="1:6" ht="12.75">
      <c r="A41" s="31" t="s">
        <v>229</v>
      </c>
      <c r="B41" s="31"/>
      <c r="C41" s="2">
        <v>-8400</v>
      </c>
      <c r="D41" s="2"/>
      <c r="E41" s="2">
        <v>-3600</v>
      </c>
      <c r="F41" s="75"/>
    </row>
    <row r="42" spans="1:5" ht="12.75">
      <c r="A42" s="31" t="s">
        <v>230</v>
      </c>
      <c r="B42" s="31"/>
      <c r="C42" s="43">
        <f>SUM(C41:C41)</f>
        <v>-8400</v>
      </c>
      <c r="D42" s="2"/>
      <c r="E42" s="43">
        <f>SUM(E41:E41)</f>
        <v>-3600</v>
      </c>
    </row>
    <row r="43" spans="1:4" ht="12.75">
      <c r="A43" s="45"/>
      <c r="B43" s="31"/>
      <c r="D43" s="2"/>
    </row>
    <row r="44" spans="1:5" ht="12.75">
      <c r="A44" s="31" t="s">
        <v>232</v>
      </c>
      <c r="B44" s="31"/>
      <c r="C44" s="3">
        <f>C33+C38+C42</f>
        <v>-38</v>
      </c>
      <c r="D44" s="3"/>
      <c r="E44" s="3">
        <f>E33+E38+E42</f>
        <v>5618</v>
      </c>
    </row>
    <row r="45" spans="1:5" ht="12.75">
      <c r="A45" s="31" t="s">
        <v>44</v>
      </c>
      <c r="B45" s="31"/>
      <c r="C45" s="41">
        <v>19650</v>
      </c>
      <c r="D45" s="2"/>
      <c r="E45" s="41">
        <v>8715</v>
      </c>
    </row>
    <row r="46" spans="1:5" ht="13.5" thickBot="1">
      <c r="A46" s="31" t="s">
        <v>102</v>
      </c>
      <c r="B46" s="31"/>
      <c r="C46" s="34">
        <f>SUM(C44:C45)</f>
        <v>19612</v>
      </c>
      <c r="D46" s="2"/>
      <c r="E46" s="34">
        <f>SUM(E44:E45)</f>
        <v>14333</v>
      </c>
    </row>
    <row r="47" spans="1:5" ht="15" customHeight="1" thickTop="1">
      <c r="A47" s="31"/>
      <c r="B47" s="31"/>
      <c r="C47" s="42"/>
      <c r="D47" s="2"/>
      <c r="E47" s="1"/>
    </row>
    <row r="48" spans="1:4" ht="12.75">
      <c r="A48" s="2" t="s">
        <v>45</v>
      </c>
      <c r="D48" s="26"/>
    </row>
    <row r="50" ht="13.5" customHeight="1">
      <c r="C50" s="46" t="s">
        <v>6</v>
      </c>
    </row>
    <row r="51" ht="5.25" customHeight="1">
      <c r="C51" s="46"/>
    </row>
    <row r="52" spans="2:4" ht="13.5" customHeight="1">
      <c r="B52" s="57" t="s">
        <v>100</v>
      </c>
      <c r="C52" s="2">
        <v>6119</v>
      </c>
      <c r="D52"/>
    </row>
    <row r="53" spans="2:3" ht="13.5" customHeight="1">
      <c r="B53" s="58" t="s">
        <v>101</v>
      </c>
      <c r="C53" s="33">
        <v>13493</v>
      </c>
    </row>
    <row r="54" spans="2:3" ht="13.5" customHeight="1" thickBot="1">
      <c r="B54" s="58"/>
      <c r="C54" s="34">
        <f>SUM(C52:C53)</f>
        <v>19612</v>
      </c>
    </row>
    <row r="55" ht="13.5" customHeight="1" thickTop="1"/>
    <row r="56" ht="12.75">
      <c r="A56" s="10"/>
    </row>
    <row r="57" spans="3:8" s="10" customFormat="1" ht="12.75">
      <c r="C57" s="2"/>
      <c r="D57" s="11"/>
      <c r="E57" s="2"/>
      <c r="F57" s="11"/>
      <c r="H57" s="11"/>
    </row>
    <row r="58" spans="3:8" s="10" customFormat="1" ht="12.75">
      <c r="C58" s="2"/>
      <c r="D58" s="11"/>
      <c r="E58" s="2"/>
      <c r="F58" s="11"/>
      <c r="H58" s="11"/>
    </row>
    <row r="59" spans="3:8" ht="12.75">
      <c r="C59" s="31"/>
      <c r="D59" s="6"/>
      <c r="E59" s="31"/>
      <c r="F59" s="6"/>
      <c r="H59" s="6"/>
    </row>
    <row r="60" spans="3:8" ht="12.75">
      <c r="C60" s="31"/>
      <c r="D60" s="6"/>
      <c r="E60" s="31"/>
      <c r="F60" s="6"/>
      <c r="H60" s="6"/>
    </row>
    <row r="61" spans="3:8" ht="12.75">
      <c r="C61" s="31"/>
      <c r="D61" s="6"/>
      <c r="E61" s="31"/>
      <c r="F61" s="6"/>
      <c r="H61" s="6"/>
    </row>
    <row r="62" spans="3:8" ht="12.75">
      <c r="C62" s="31"/>
      <c r="D62" s="6"/>
      <c r="E62" s="31"/>
      <c r="F62" s="6"/>
      <c r="H62" s="6"/>
    </row>
    <row r="63" spans="3:8" ht="12.75">
      <c r="C63" s="31"/>
      <c r="D63" s="6"/>
      <c r="E63" s="31"/>
      <c r="F63" s="6"/>
      <c r="H63" s="6"/>
    </row>
    <row r="64" spans="3:8" ht="12.75">
      <c r="C64" s="31"/>
      <c r="D64" s="6"/>
      <c r="E64" s="31"/>
      <c r="F64" s="6"/>
      <c r="H64" s="6"/>
    </row>
  </sheetData>
  <sheetProtection/>
  <printOptions/>
  <pageMargins left="0.81" right="0.24" top="0.5" bottom="0.5" header="0.5" footer="0.5"/>
  <pageSetup horizontalDpi="1200" verticalDpi="12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A1:Q279"/>
  <sheetViews>
    <sheetView zoomScale="130" zoomScaleNormal="130" zoomScaleSheetLayoutView="100" zoomScalePageLayoutView="0" workbookViewId="0" topLeftCell="A1">
      <selection activeCell="E142" sqref="E142"/>
    </sheetView>
  </sheetViews>
  <sheetFormatPr defaultColWidth="9.140625" defaultRowHeight="12.75"/>
  <cols>
    <col min="1" max="1" width="4.57421875" style="49" customWidth="1"/>
    <col min="2" max="2" width="3.421875" style="31" customWidth="1"/>
    <col min="3" max="3" width="23.00390625" style="31" customWidth="1"/>
    <col min="4" max="5" width="11.28125" style="31" customWidth="1"/>
    <col min="6" max="6" width="3.140625" style="31" customWidth="1"/>
    <col min="7" max="7" width="12.7109375" style="31" customWidth="1"/>
    <col min="8" max="8" width="2.57421875" style="31" customWidth="1"/>
    <col min="9" max="9" width="13.57421875" style="31" customWidth="1"/>
    <col min="10" max="10" width="2.421875" style="31" customWidth="1"/>
    <col min="11" max="11" width="12.421875" style="31" customWidth="1"/>
    <col min="12" max="12" width="2.140625" style="31" customWidth="1"/>
    <col min="13" max="13" width="12.00390625" style="31" customWidth="1"/>
    <col min="14" max="14" width="2.00390625" style="31" customWidth="1"/>
    <col min="15" max="15" width="11.00390625" style="31" customWidth="1"/>
    <col min="16" max="16384" width="9.140625" style="31" customWidth="1"/>
  </cols>
  <sheetData>
    <row r="1" ht="12.75">
      <c r="C1" s="72" t="s">
        <v>34</v>
      </c>
    </row>
    <row r="2" ht="12.75">
      <c r="C2" s="73" t="s">
        <v>35</v>
      </c>
    </row>
    <row r="3" ht="12.75">
      <c r="A3" s="74"/>
    </row>
    <row r="4" ht="12.75">
      <c r="A4" s="49" t="s">
        <v>46</v>
      </c>
    </row>
    <row r="5" ht="6.75" customHeight="1"/>
    <row r="6" ht="12.75">
      <c r="A6" s="49" t="s">
        <v>112</v>
      </c>
    </row>
    <row r="7" ht="3.75" customHeight="1"/>
    <row r="9" spans="1:2" ht="12.75">
      <c r="A9" s="55" t="s">
        <v>47</v>
      </c>
      <c r="B9" s="45" t="s">
        <v>197</v>
      </c>
    </row>
    <row r="11" spans="2:13" ht="12.75">
      <c r="B11" s="122" t="s">
        <v>195</v>
      </c>
      <c r="C11" s="122"/>
      <c r="D11" s="122"/>
      <c r="E11" s="122"/>
      <c r="F11" s="122"/>
      <c r="G11" s="122"/>
      <c r="H11" s="122"/>
      <c r="I11" s="122"/>
      <c r="J11" s="122"/>
      <c r="K11" s="122"/>
      <c r="L11" s="122"/>
      <c r="M11" s="122"/>
    </row>
    <row r="12" spans="2:13" ht="12.75">
      <c r="B12" s="122"/>
      <c r="C12" s="122"/>
      <c r="D12" s="122"/>
      <c r="E12" s="122"/>
      <c r="F12" s="122"/>
      <c r="G12" s="122"/>
      <c r="H12" s="122"/>
      <c r="I12" s="122"/>
      <c r="J12" s="122"/>
      <c r="K12" s="122"/>
      <c r="L12" s="122"/>
      <c r="M12" s="122"/>
    </row>
    <row r="13" spans="2:13" ht="12.75">
      <c r="B13" s="122"/>
      <c r="C13" s="122"/>
      <c r="D13" s="122"/>
      <c r="E13" s="122"/>
      <c r="F13" s="122"/>
      <c r="G13" s="122"/>
      <c r="H13" s="122"/>
      <c r="I13" s="122"/>
      <c r="J13" s="122"/>
      <c r="K13" s="122"/>
      <c r="L13" s="122"/>
      <c r="M13" s="122"/>
    </row>
    <row r="14" spans="2:13" ht="9.75" customHeight="1">
      <c r="B14" s="110"/>
      <c r="C14" s="110"/>
      <c r="D14" s="110"/>
      <c r="E14" s="110"/>
      <c r="F14" s="110"/>
      <c r="G14" s="110"/>
      <c r="H14" s="110"/>
      <c r="I14" s="110"/>
      <c r="J14" s="110"/>
      <c r="K14" s="110"/>
      <c r="L14" s="110"/>
      <c r="M14" s="110"/>
    </row>
    <row r="15" spans="2:13" ht="12.75">
      <c r="B15" s="122" t="s">
        <v>196</v>
      </c>
      <c r="C15" s="122"/>
      <c r="D15" s="122"/>
      <c r="E15" s="122"/>
      <c r="F15" s="122"/>
      <c r="G15" s="122"/>
      <c r="H15" s="122"/>
      <c r="I15" s="122"/>
      <c r="J15" s="122"/>
      <c r="K15" s="122"/>
      <c r="L15" s="122"/>
      <c r="M15" s="122"/>
    </row>
    <row r="16" spans="2:13" ht="12.75">
      <c r="B16" s="122"/>
      <c r="C16" s="122"/>
      <c r="D16" s="122"/>
      <c r="E16" s="122"/>
      <c r="F16" s="122"/>
      <c r="G16" s="122"/>
      <c r="H16" s="122"/>
      <c r="I16" s="122"/>
      <c r="J16" s="122"/>
      <c r="K16" s="122"/>
      <c r="L16" s="122"/>
      <c r="M16" s="122"/>
    </row>
    <row r="17" spans="2:13" ht="12.75">
      <c r="B17" s="122"/>
      <c r="C17" s="122"/>
      <c r="D17" s="122"/>
      <c r="E17" s="122"/>
      <c r="F17" s="122"/>
      <c r="G17" s="122"/>
      <c r="H17" s="122"/>
      <c r="I17" s="122"/>
      <c r="J17" s="122"/>
      <c r="K17" s="122"/>
      <c r="L17" s="122"/>
      <c r="M17" s="122"/>
    </row>
    <row r="18" spans="2:13" ht="12.75">
      <c r="B18" s="122"/>
      <c r="C18" s="122"/>
      <c r="D18" s="122"/>
      <c r="E18" s="122"/>
      <c r="F18" s="122"/>
      <c r="G18" s="122"/>
      <c r="H18" s="122"/>
      <c r="I18" s="122"/>
      <c r="J18" s="122"/>
      <c r="K18" s="122"/>
      <c r="L18" s="122"/>
      <c r="M18" s="122"/>
    </row>
    <row r="19" spans="2:13" ht="12.75">
      <c r="B19" s="122"/>
      <c r="C19" s="122"/>
      <c r="D19" s="122"/>
      <c r="E19" s="122"/>
      <c r="F19" s="122"/>
      <c r="G19" s="122"/>
      <c r="H19" s="122"/>
      <c r="I19" s="122"/>
      <c r="J19" s="122"/>
      <c r="K19" s="122"/>
      <c r="L19" s="122"/>
      <c r="M19" s="122"/>
    </row>
    <row r="20" spans="2:13" ht="12.75">
      <c r="B20" s="122" t="s">
        <v>199</v>
      </c>
      <c r="C20" s="122"/>
      <c r="D20" s="122"/>
      <c r="E20" s="122"/>
      <c r="F20" s="122"/>
      <c r="G20" s="122"/>
      <c r="H20" s="122"/>
      <c r="I20" s="122"/>
      <c r="J20" s="122"/>
      <c r="K20" s="122"/>
      <c r="L20" s="122"/>
      <c r="M20" s="122"/>
    </row>
    <row r="21" spans="2:13" ht="12.75">
      <c r="B21" s="122"/>
      <c r="C21" s="122"/>
      <c r="D21" s="122"/>
      <c r="E21" s="122"/>
      <c r="F21" s="122"/>
      <c r="G21" s="122"/>
      <c r="H21" s="122"/>
      <c r="I21" s="122"/>
      <c r="J21" s="122"/>
      <c r="K21" s="122"/>
      <c r="L21" s="122"/>
      <c r="M21" s="122"/>
    </row>
    <row r="22" spans="2:13" ht="12.75">
      <c r="B22" s="122"/>
      <c r="C22" s="122"/>
      <c r="D22" s="122"/>
      <c r="E22" s="122"/>
      <c r="F22" s="122"/>
      <c r="G22" s="122"/>
      <c r="H22" s="122"/>
      <c r="I22" s="122"/>
      <c r="J22" s="122"/>
      <c r="K22" s="122"/>
      <c r="L22" s="122"/>
      <c r="M22" s="122"/>
    </row>
    <row r="23" spans="2:13" ht="12.75">
      <c r="B23" s="122"/>
      <c r="C23" s="122"/>
      <c r="D23" s="122"/>
      <c r="E23" s="122"/>
      <c r="F23" s="122"/>
      <c r="G23" s="122"/>
      <c r="H23" s="122"/>
      <c r="I23" s="122"/>
      <c r="J23" s="122"/>
      <c r="K23" s="122"/>
      <c r="L23" s="122"/>
      <c r="M23" s="122"/>
    </row>
    <row r="24" spans="2:13" ht="13.5" customHeight="1">
      <c r="B24" s="44" t="s">
        <v>180</v>
      </c>
      <c r="C24" s="84"/>
      <c r="D24" s="84"/>
      <c r="E24" s="84"/>
      <c r="F24" s="84"/>
      <c r="G24" s="84"/>
      <c r="H24" s="84"/>
      <c r="I24" s="84"/>
      <c r="J24" s="84"/>
      <c r="K24" s="84"/>
      <c r="L24" s="84"/>
      <c r="M24" s="84"/>
    </row>
    <row r="25" spans="2:13" ht="13.5" customHeight="1">
      <c r="B25" s="44" t="s">
        <v>173</v>
      </c>
      <c r="C25" s="84"/>
      <c r="D25" s="84"/>
      <c r="E25" s="84"/>
      <c r="F25" s="84"/>
      <c r="G25" s="84"/>
      <c r="H25" s="84"/>
      <c r="I25" s="84"/>
      <c r="J25" s="84"/>
      <c r="K25" s="84"/>
      <c r="L25" s="84"/>
      <c r="M25" s="84"/>
    </row>
    <row r="26" spans="2:13" ht="13.5" customHeight="1">
      <c r="B26" s="44" t="s">
        <v>181</v>
      </c>
      <c r="C26" s="84"/>
      <c r="D26" s="84"/>
      <c r="E26" s="84"/>
      <c r="F26" s="84"/>
      <c r="G26" s="84"/>
      <c r="H26" s="84"/>
      <c r="I26" s="84"/>
      <c r="J26" s="84"/>
      <c r="K26" s="84"/>
      <c r="L26" s="84"/>
      <c r="M26" s="84"/>
    </row>
    <row r="27" spans="2:13" ht="13.5" customHeight="1">
      <c r="B27" s="44" t="s">
        <v>156</v>
      </c>
      <c r="C27" s="84"/>
      <c r="D27" s="84"/>
      <c r="E27" s="84"/>
      <c r="F27" s="84"/>
      <c r="G27" s="84"/>
      <c r="H27" s="84"/>
      <c r="I27" s="84"/>
      <c r="J27" s="84"/>
      <c r="K27" s="84"/>
      <c r="L27" s="84"/>
      <c r="M27" s="84"/>
    </row>
    <row r="28" spans="2:13" ht="13.5" customHeight="1">
      <c r="B28" s="44" t="s">
        <v>182</v>
      </c>
      <c r="C28" s="84"/>
      <c r="D28" s="84"/>
      <c r="E28" s="84"/>
      <c r="F28" s="84"/>
      <c r="G28" s="84"/>
      <c r="H28" s="84"/>
      <c r="I28" s="84"/>
      <c r="J28" s="84"/>
      <c r="K28" s="84"/>
      <c r="L28" s="84"/>
      <c r="M28" s="84"/>
    </row>
    <row r="29" spans="2:13" ht="13.5" customHeight="1">
      <c r="B29" s="44"/>
      <c r="C29" s="84"/>
      <c r="D29" s="84"/>
      <c r="E29" s="84"/>
      <c r="F29" s="84"/>
      <c r="G29" s="84"/>
      <c r="H29" s="84"/>
      <c r="I29" s="84"/>
      <c r="J29" s="84"/>
      <c r="K29" s="84"/>
      <c r="L29" s="84"/>
      <c r="M29" s="84"/>
    </row>
    <row r="30" spans="2:15" ht="12.75" customHeight="1">
      <c r="B30" s="123" t="s">
        <v>214</v>
      </c>
      <c r="C30" s="123"/>
      <c r="D30" s="123"/>
      <c r="E30" s="123"/>
      <c r="F30" s="123"/>
      <c r="G30" s="123"/>
      <c r="H30" s="123"/>
      <c r="I30" s="123"/>
      <c r="J30" s="123"/>
      <c r="K30" s="123"/>
      <c r="L30" s="123"/>
      <c r="M30" s="123"/>
      <c r="O30" s="97"/>
    </row>
    <row r="31" spans="2:13" ht="12.75">
      <c r="B31" s="84"/>
      <c r="C31" s="84"/>
      <c r="D31" s="84"/>
      <c r="E31" s="84"/>
      <c r="F31" s="84"/>
      <c r="G31" s="84"/>
      <c r="H31" s="84"/>
      <c r="I31" s="84"/>
      <c r="J31" s="84"/>
      <c r="K31" s="84"/>
      <c r="L31" s="84"/>
      <c r="M31" s="84"/>
    </row>
    <row r="32" spans="2:13" ht="12.75" customHeight="1">
      <c r="B32" s="123" t="s">
        <v>200</v>
      </c>
      <c r="C32" s="123"/>
      <c r="D32" s="123"/>
      <c r="E32" s="123"/>
      <c r="F32" s="123"/>
      <c r="G32" s="123"/>
      <c r="H32" s="123"/>
      <c r="I32" s="123"/>
      <c r="J32" s="123"/>
      <c r="K32" s="123"/>
      <c r="L32" s="123"/>
      <c r="M32" s="123"/>
    </row>
    <row r="33" spans="2:13" ht="12.75">
      <c r="B33" s="123"/>
      <c r="C33" s="123"/>
      <c r="D33" s="123"/>
      <c r="E33" s="123"/>
      <c r="F33" s="123"/>
      <c r="G33" s="123"/>
      <c r="H33" s="123"/>
      <c r="I33" s="123"/>
      <c r="J33" s="123"/>
      <c r="K33" s="123"/>
      <c r="L33" s="123"/>
      <c r="M33" s="123"/>
    </row>
    <row r="34" spans="2:13" ht="12.75">
      <c r="B34" s="123"/>
      <c r="C34" s="123"/>
      <c r="D34" s="123"/>
      <c r="E34" s="123"/>
      <c r="F34" s="123"/>
      <c r="G34" s="123"/>
      <c r="H34" s="123"/>
      <c r="I34" s="123"/>
      <c r="J34" s="123"/>
      <c r="K34" s="123"/>
      <c r="L34" s="123"/>
      <c r="M34" s="123"/>
    </row>
    <row r="35" spans="2:17" ht="12.75">
      <c r="B35" s="44" t="s">
        <v>185</v>
      </c>
      <c r="C35" s="95"/>
      <c r="D35" s="95"/>
      <c r="E35" s="95"/>
      <c r="F35" s="95"/>
      <c r="G35" s="95"/>
      <c r="H35" s="95"/>
      <c r="I35" s="95"/>
      <c r="J35" s="95"/>
      <c r="K35" s="109"/>
      <c r="L35" s="95"/>
      <c r="N35" s="95"/>
      <c r="O35" s="95"/>
      <c r="P35" s="48"/>
      <c r="Q35" s="48"/>
    </row>
    <row r="36" spans="2:17" ht="12.75">
      <c r="B36" s="44" t="s">
        <v>184</v>
      </c>
      <c r="C36" s="95"/>
      <c r="D36" s="95"/>
      <c r="E36" s="95"/>
      <c r="F36" s="95"/>
      <c r="G36" s="95"/>
      <c r="H36" s="95"/>
      <c r="I36" s="95"/>
      <c r="J36" s="95"/>
      <c r="K36" s="109"/>
      <c r="L36" s="95"/>
      <c r="N36" s="95"/>
      <c r="O36" s="95"/>
      <c r="P36" s="48"/>
      <c r="Q36" s="48"/>
    </row>
    <row r="37" spans="2:17" ht="12.75">
      <c r="B37" s="44" t="s">
        <v>183</v>
      </c>
      <c r="C37" s="95"/>
      <c r="D37" s="95"/>
      <c r="E37" s="95"/>
      <c r="F37" s="95"/>
      <c r="G37" s="95"/>
      <c r="H37" s="95"/>
      <c r="I37" s="95"/>
      <c r="J37" s="95"/>
      <c r="K37" s="109"/>
      <c r="L37" s="95"/>
      <c r="N37" s="95"/>
      <c r="O37" s="95"/>
      <c r="P37" s="48"/>
      <c r="Q37" s="48"/>
    </row>
    <row r="38" spans="2:17" ht="12.75">
      <c r="B38" s="44" t="s">
        <v>190</v>
      </c>
      <c r="C38" s="95"/>
      <c r="D38" s="95"/>
      <c r="E38" s="95"/>
      <c r="F38" s="95"/>
      <c r="G38" s="95"/>
      <c r="H38" s="95"/>
      <c r="I38" s="95"/>
      <c r="J38" s="95"/>
      <c r="K38" s="109"/>
      <c r="L38" s="95"/>
      <c r="N38" s="95"/>
      <c r="O38" s="95"/>
      <c r="P38" s="48"/>
      <c r="Q38" s="48"/>
    </row>
    <row r="39" spans="2:17" ht="12.75">
      <c r="B39" s="44" t="s">
        <v>189</v>
      </c>
      <c r="C39" s="95"/>
      <c r="D39" s="95"/>
      <c r="E39" s="95"/>
      <c r="F39" s="95"/>
      <c r="G39" s="95"/>
      <c r="H39" s="95"/>
      <c r="I39" s="95"/>
      <c r="J39" s="95"/>
      <c r="K39" s="109"/>
      <c r="L39" s="95"/>
      <c r="N39" s="95"/>
      <c r="O39" s="95"/>
      <c r="P39" s="48"/>
      <c r="Q39" s="48"/>
    </row>
    <row r="40" spans="2:17" ht="12.75">
      <c r="B40" s="44" t="s">
        <v>188</v>
      </c>
      <c r="C40" s="95"/>
      <c r="D40" s="95"/>
      <c r="E40" s="95"/>
      <c r="F40" s="95"/>
      <c r="G40" s="95"/>
      <c r="H40" s="95"/>
      <c r="I40" s="95"/>
      <c r="J40" s="95"/>
      <c r="K40" s="109"/>
      <c r="L40" s="95"/>
      <c r="N40" s="95"/>
      <c r="O40" s="95"/>
      <c r="P40" s="48"/>
      <c r="Q40" s="48"/>
    </row>
    <row r="41" spans="2:17" ht="12.75">
      <c r="B41" s="44" t="s">
        <v>194</v>
      </c>
      <c r="C41" s="95"/>
      <c r="D41" s="95"/>
      <c r="E41" s="95"/>
      <c r="F41" s="95"/>
      <c r="G41" s="95"/>
      <c r="H41" s="95"/>
      <c r="I41" s="95"/>
      <c r="J41" s="95"/>
      <c r="K41" s="109"/>
      <c r="L41" s="95"/>
      <c r="N41" s="95"/>
      <c r="O41" s="95"/>
      <c r="P41" s="48"/>
      <c r="Q41" s="48"/>
    </row>
    <row r="42" spans="2:17" ht="12.75">
      <c r="B42" s="44" t="s">
        <v>187</v>
      </c>
      <c r="C42" s="95"/>
      <c r="D42" s="95"/>
      <c r="E42" s="95"/>
      <c r="F42" s="95"/>
      <c r="G42" s="95"/>
      <c r="H42" s="95"/>
      <c r="I42" s="95"/>
      <c r="J42" s="95"/>
      <c r="K42" s="109"/>
      <c r="L42" s="95"/>
      <c r="N42" s="95"/>
      <c r="O42" s="95"/>
      <c r="P42" s="48"/>
      <c r="Q42" s="48"/>
    </row>
    <row r="43" spans="2:17" ht="12.75">
      <c r="B43" s="44" t="s">
        <v>186</v>
      </c>
      <c r="C43" s="95"/>
      <c r="D43" s="95"/>
      <c r="E43" s="95"/>
      <c r="F43" s="95"/>
      <c r="G43" s="95"/>
      <c r="H43" s="95"/>
      <c r="I43" s="95"/>
      <c r="J43" s="95"/>
      <c r="K43" s="109"/>
      <c r="L43" s="95"/>
      <c r="N43" s="95"/>
      <c r="O43" s="95"/>
      <c r="P43" s="48"/>
      <c r="Q43" s="48"/>
    </row>
    <row r="44" spans="2:17" ht="12.75">
      <c r="B44" s="44" t="s">
        <v>191</v>
      </c>
      <c r="C44" s="95"/>
      <c r="D44" s="95"/>
      <c r="E44" s="95"/>
      <c r="F44" s="95"/>
      <c r="G44" s="95"/>
      <c r="H44" s="95"/>
      <c r="I44" s="95"/>
      <c r="J44" s="95"/>
      <c r="K44" s="109"/>
      <c r="L44" s="95"/>
      <c r="N44" s="95"/>
      <c r="O44" s="95"/>
      <c r="P44" s="48"/>
      <c r="Q44" s="48"/>
    </row>
    <row r="45" spans="2:17" ht="12.75">
      <c r="B45" s="44" t="s">
        <v>192</v>
      </c>
      <c r="C45" s="95"/>
      <c r="D45" s="95"/>
      <c r="E45" s="95"/>
      <c r="F45" s="95"/>
      <c r="G45" s="95"/>
      <c r="H45" s="95"/>
      <c r="I45" s="95"/>
      <c r="J45" s="95"/>
      <c r="K45" s="109"/>
      <c r="L45" s="95"/>
      <c r="N45" s="95"/>
      <c r="O45" s="95"/>
      <c r="P45" s="48"/>
      <c r="Q45" s="48"/>
    </row>
    <row r="46" spans="2:17" ht="12.75">
      <c r="B46" s="44" t="s">
        <v>193</v>
      </c>
      <c r="C46" s="95"/>
      <c r="D46" s="95"/>
      <c r="E46" s="95"/>
      <c r="F46" s="95"/>
      <c r="G46" s="95"/>
      <c r="H46" s="95"/>
      <c r="I46" s="95"/>
      <c r="J46" s="95"/>
      <c r="K46" s="109"/>
      <c r="L46" s="95"/>
      <c r="N46" s="95"/>
      <c r="O46" s="95"/>
      <c r="P46" s="48"/>
      <c r="Q46" s="48"/>
    </row>
    <row r="47" spans="2:17" ht="12.75">
      <c r="B47" s="44" t="s">
        <v>172</v>
      </c>
      <c r="C47" s="95"/>
      <c r="D47" s="95"/>
      <c r="E47" s="95"/>
      <c r="F47" s="95"/>
      <c r="G47" s="95"/>
      <c r="H47" s="95"/>
      <c r="I47" s="95"/>
      <c r="J47" s="95"/>
      <c r="K47" s="109"/>
      <c r="L47" s="95"/>
      <c r="N47" s="95"/>
      <c r="O47" s="95"/>
      <c r="P47" s="48"/>
      <c r="Q47" s="48"/>
    </row>
    <row r="49" spans="1:2" ht="12.75">
      <c r="A49" s="55" t="s">
        <v>48</v>
      </c>
      <c r="B49" s="45" t="s">
        <v>49</v>
      </c>
    </row>
    <row r="51" spans="2:13" ht="12.75" customHeight="1">
      <c r="B51" s="123" t="s">
        <v>167</v>
      </c>
      <c r="C51" s="123"/>
      <c r="D51" s="123"/>
      <c r="E51" s="123"/>
      <c r="F51" s="123"/>
      <c r="G51" s="123"/>
      <c r="H51" s="123"/>
      <c r="I51" s="123"/>
      <c r="J51" s="123"/>
      <c r="K51" s="123"/>
      <c r="L51" s="123"/>
      <c r="M51" s="123"/>
    </row>
    <row r="52" spans="2:11" ht="12.75">
      <c r="B52" s="52"/>
      <c r="C52" s="52"/>
      <c r="D52" s="52"/>
      <c r="E52" s="52"/>
      <c r="F52" s="52"/>
      <c r="G52" s="52"/>
      <c r="H52" s="52"/>
      <c r="I52" s="52"/>
      <c r="J52" s="52"/>
      <c r="K52" s="52"/>
    </row>
    <row r="53" spans="1:2" ht="12.75">
      <c r="A53" s="55" t="s">
        <v>50</v>
      </c>
      <c r="B53" s="45" t="s">
        <v>51</v>
      </c>
    </row>
    <row r="54" spans="1:2" ht="12.75">
      <c r="A54" s="55"/>
      <c r="B54" s="45"/>
    </row>
    <row r="55" spans="1:15" ht="12.75">
      <c r="A55" s="55"/>
      <c r="B55" s="31" t="s">
        <v>52</v>
      </c>
      <c r="O55" s="49"/>
    </row>
    <row r="56" ht="12.75">
      <c r="A56" s="55"/>
    </row>
    <row r="58" spans="1:2" ht="12.75">
      <c r="A58" s="55" t="s">
        <v>53</v>
      </c>
      <c r="B58" s="45" t="s">
        <v>54</v>
      </c>
    </row>
    <row r="60" spans="2:13" ht="12.75" customHeight="1">
      <c r="B60" s="122" t="s">
        <v>239</v>
      </c>
      <c r="C60" s="122"/>
      <c r="D60" s="122"/>
      <c r="E60" s="122"/>
      <c r="F60" s="122"/>
      <c r="G60" s="122"/>
      <c r="H60" s="122"/>
      <c r="I60" s="122"/>
      <c r="J60" s="122"/>
      <c r="K60" s="122"/>
      <c r="L60" s="122"/>
      <c r="M60" s="122"/>
    </row>
    <row r="61" spans="2:13" ht="12.75">
      <c r="B61" s="122"/>
      <c r="C61" s="122"/>
      <c r="D61" s="122"/>
      <c r="E61" s="122"/>
      <c r="F61" s="122"/>
      <c r="G61" s="122"/>
      <c r="H61" s="122"/>
      <c r="I61" s="122"/>
      <c r="J61" s="122"/>
      <c r="K61" s="122"/>
      <c r="L61" s="122"/>
      <c r="M61" s="122"/>
    </row>
    <row r="62" spans="2:13" ht="12.75">
      <c r="B62" s="84"/>
      <c r="C62" s="84"/>
      <c r="D62" s="84"/>
      <c r="E62" s="84"/>
      <c r="F62" s="84"/>
      <c r="G62" s="84"/>
      <c r="H62" s="84"/>
      <c r="I62" s="84"/>
      <c r="J62" s="84"/>
      <c r="K62" s="84"/>
      <c r="L62" s="84"/>
      <c r="M62" s="84"/>
    </row>
    <row r="63" spans="1:2" ht="12.75">
      <c r="A63" s="55" t="s">
        <v>55</v>
      </c>
      <c r="B63" s="45" t="s">
        <v>56</v>
      </c>
    </row>
    <row r="65" spans="2:13" ht="12.75">
      <c r="B65" s="124" t="s">
        <v>240</v>
      </c>
      <c r="C65" s="124"/>
      <c r="D65" s="124"/>
      <c r="E65" s="124"/>
      <c r="F65" s="124"/>
      <c r="G65" s="124"/>
      <c r="H65" s="124"/>
      <c r="I65" s="124"/>
      <c r="J65" s="124"/>
      <c r="K65" s="124"/>
      <c r="L65" s="124"/>
      <c r="M65" s="124"/>
    </row>
    <row r="66" spans="2:13" ht="12.75">
      <c r="B66" s="124"/>
      <c r="C66" s="124"/>
      <c r="D66" s="124"/>
      <c r="E66" s="124"/>
      <c r="F66" s="124"/>
      <c r="G66" s="124"/>
      <c r="H66" s="124"/>
      <c r="I66" s="124"/>
      <c r="J66" s="124"/>
      <c r="K66" s="124"/>
      <c r="L66" s="124"/>
      <c r="M66" s="124"/>
    </row>
    <row r="68" spans="1:9" ht="12.75">
      <c r="A68" s="55" t="s">
        <v>57</v>
      </c>
      <c r="B68" s="45" t="s">
        <v>160</v>
      </c>
      <c r="I68" s="97"/>
    </row>
    <row r="70" spans="2:13" ht="15.75" customHeight="1">
      <c r="B70" s="122" t="s">
        <v>164</v>
      </c>
      <c r="C70" s="122"/>
      <c r="D70" s="122"/>
      <c r="E70" s="122"/>
      <c r="F70" s="122"/>
      <c r="G70" s="122"/>
      <c r="H70" s="122"/>
      <c r="I70" s="122"/>
      <c r="J70" s="122"/>
      <c r="K70" s="122"/>
      <c r="L70" s="122"/>
      <c r="M70" s="122"/>
    </row>
    <row r="71" spans="2:13" ht="12.75">
      <c r="B71" s="122"/>
      <c r="C71" s="122"/>
      <c r="D71" s="122"/>
      <c r="E71" s="122"/>
      <c r="F71" s="122"/>
      <c r="G71" s="122"/>
      <c r="H71" s="122"/>
      <c r="I71" s="122"/>
      <c r="J71" s="122"/>
      <c r="K71" s="122"/>
      <c r="L71" s="122"/>
      <c r="M71" s="122"/>
    </row>
    <row r="72" spans="2:11" ht="12.75">
      <c r="B72" s="84"/>
      <c r="C72" s="84"/>
      <c r="D72" s="84"/>
      <c r="E72" s="84"/>
      <c r="F72" s="84"/>
      <c r="G72" s="84"/>
      <c r="H72" s="84"/>
      <c r="I72" s="84"/>
      <c r="J72" s="84"/>
      <c r="K72" s="84"/>
    </row>
    <row r="73" spans="1:11" ht="12.75">
      <c r="A73" s="49" t="s">
        <v>112</v>
      </c>
      <c r="B73" s="84"/>
      <c r="C73" s="84"/>
      <c r="D73" s="84"/>
      <c r="E73" s="84"/>
      <c r="F73" s="84"/>
      <c r="G73" s="84"/>
      <c r="H73" s="84"/>
      <c r="I73" s="84"/>
      <c r="J73" s="84"/>
      <c r="K73" s="84"/>
    </row>
    <row r="74" spans="2:11" ht="12.75">
      <c r="B74" s="84"/>
      <c r="C74" s="84"/>
      <c r="D74" s="84"/>
      <c r="E74" s="84"/>
      <c r="F74" s="84"/>
      <c r="G74" s="84"/>
      <c r="H74" s="84"/>
      <c r="I74" s="84"/>
      <c r="J74" s="84"/>
      <c r="K74" s="84"/>
    </row>
    <row r="75" spans="1:2" ht="12.75">
      <c r="A75" s="55" t="s">
        <v>58</v>
      </c>
      <c r="B75" s="45" t="s">
        <v>161</v>
      </c>
    </row>
    <row r="77" spans="2:13" ht="12.75">
      <c r="B77" s="129" t="s">
        <v>233</v>
      </c>
      <c r="C77" s="129"/>
      <c r="D77" s="129"/>
      <c r="E77" s="129"/>
      <c r="F77" s="129"/>
      <c r="G77" s="129"/>
      <c r="H77" s="129"/>
      <c r="I77" s="129"/>
      <c r="J77" s="129"/>
      <c r="K77" s="129"/>
      <c r="L77" s="129"/>
      <c r="M77" s="129"/>
    </row>
    <row r="78" spans="2:13" ht="12.75">
      <c r="B78" s="129"/>
      <c r="C78" s="129"/>
      <c r="D78" s="129"/>
      <c r="E78" s="129"/>
      <c r="F78" s="129"/>
      <c r="G78" s="129"/>
      <c r="H78" s="129"/>
      <c r="I78" s="129"/>
      <c r="J78" s="129"/>
      <c r="K78" s="129"/>
      <c r="L78" s="129"/>
      <c r="M78" s="129"/>
    </row>
    <row r="80" spans="2:13" ht="12.75">
      <c r="B80" s="129" t="s">
        <v>241</v>
      </c>
      <c r="C80" s="130"/>
      <c r="D80" s="130"/>
      <c r="E80" s="130"/>
      <c r="F80" s="130"/>
      <c r="G80" s="130"/>
      <c r="H80" s="130"/>
      <c r="I80" s="130"/>
      <c r="J80" s="130"/>
      <c r="K80" s="130"/>
      <c r="L80" s="130"/>
      <c r="M80" s="130"/>
    </row>
    <row r="81" spans="2:13" ht="12.75">
      <c r="B81" s="130"/>
      <c r="C81" s="130"/>
      <c r="D81" s="130"/>
      <c r="E81" s="130"/>
      <c r="F81" s="130"/>
      <c r="G81" s="130"/>
      <c r="H81" s="130"/>
      <c r="I81" s="130"/>
      <c r="J81" s="130"/>
      <c r="K81" s="130"/>
      <c r="L81" s="130"/>
      <c r="M81" s="130"/>
    </row>
    <row r="83" spans="1:2" ht="12.75">
      <c r="A83" s="55" t="s">
        <v>59</v>
      </c>
      <c r="B83" s="45" t="s">
        <v>60</v>
      </c>
    </row>
    <row r="84" spans="1:2" ht="12.75">
      <c r="A84" s="55"/>
      <c r="B84" s="45"/>
    </row>
    <row r="85" spans="2:15" ht="12.75" customHeight="1">
      <c r="B85" s="122" t="s">
        <v>116</v>
      </c>
      <c r="C85" s="122"/>
      <c r="D85" s="122"/>
      <c r="E85" s="122"/>
      <c r="F85" s="122"/>
      <c r="G85" s="122"/>
      <c r="H85" s="122"/>
      <c r="I85" s="122"/>
      <c r="J85" s="122"/>
      <c r="K85" s="122"/>
      <c r="L85" s="122"/>
      <c r="M85" s="122"/>
      <c r="O85" s="97"/>
    </row>
    <row r="86" spans="2:15" ht="12.75">
      <c r="B86" s="122"/>
      <c r="C86" s="122"/>
      <c r="D86" s="122"/>
      <c r="E86" s="122"/>
      <c r="F86" s="122"/>
      <c r="G86" s="122"/>
      <c r="H86" s="122"/>
      <c r="I86" s="122"/>
      <c r="J86" s="122"/>
      <c r="K86" s="122"/>
      <c r="L86" s="122"/>
      <c r="M86" s="122"/>
      <c r="O86" s="97"/>
    </row>
    <row r="87" spans="2:13" ht="12.75">
      <c r="B87" s="122"/>
      <c r="C87" s="122"/>
      <c r="D87" s="122"/>
      <c r="E87" s="122"/>
      <c r="F87" s="122"/>
      <c r="G87" s="122"/>
      <c r="H87" s="122"/>
      <c r="I87" s="122"/>
      <c r="J87" s="122"/>
      <c r="K87" s="122"/>
      <c r="L87" s="122"/>
      <c r="M87" s="122"/>
    </row>
    <row r="88" spans="2:11" ht="12.75">
      <c r="B88" s="52"/>
      <c r="C88" s="52"/>
      <c r="D88" s="52"/>
      <c r="E88" s="52"/>
      <c r="F88" s="52"/>
      <c r="G88" s="52"/>
      <c r="H88" s="52"/>
      <c r="I88" s="52"/>
      <c r="J88" s="52"/>
      <c r="K88" s="52"/>
    </row>
    <row r="89" spans="1:8" ht="12.75">
      <c r="A89" s="55" t="s">
        <v>61</v>
      </c>
      <c r="B89" s="45" t="s">
        <v>62</v>
      </c>
      <c r="H89" s="88"/>
    </row>
    <row r="91" spans="2:13" ht="12.75" customHeight="1">
      <c r="B91" s="123" t="s">
        <v>168</v>
      </c>
      <c r="C91" s="123"/>
      <c r="D91" s="123"/>
      <c r="E91" s="123"/>
      <c r="F91" s="123"/>
      <c r="G91" s="123"/>
      <c r="H91" s="123"/>
      <c r="I91" s="123"/>
      <c r="J91" s="123"/>
      <c r="K91" s="123"/>
      <c r="L91" s="123"/>
      <c r="M91" s="123"/>
    </row>
    <row r="92" spans="2:11" ht="13.5" customHeight="1">
      <c r="B92" s="52"/>
      <c r="C92" s="52"/>
      <c r="D92" s="52"/>
      <c r="E92" s="52"/>
      <c r="F92" s="52"/>
      <c r="G92" s="52"/>
      <c r="H92" s="52"/>
      <c r="I92" s="52"/>
      <c r="J92" s="52"/>
      <c r="K92" s="52"/>
    </row>
    <row r="93" spans="1:2" ht="12.75">
      <c r="A93" s="55" t="s">
        <v>63</v>
      </c>
      <c r="B93" s="45" t="s">
        <v>198</v>
      </c>
    </row>
    <row r="95" spans="2:13" ht="12.75" customHeight="1">
      <c r="B95" s="123" t="s">
        <v>0</v>
      </c>
      <c r="C95" s="123"/>
      <c r="D95" s="123"/>
      <c r="E95" s="123"/>
      <c r="F95" s="123"/>
      <c r="G95" s="123"/>
      <c r="H95" s="123"/>
      <c r="I95" s="123"/>
      <c r="J95" s="123"/>
      <c r="K95" s="123"/>
      <c r="L95" s="123"/>
      <c r="M95" s="123"/>
    </row>
    <row r="96" spans="2:13" ht="12.75" customHeight="1">
      <c r="B96" s="123"/>
      <c r="C96" s="123"/>
      <c r="D96" s="123"/>
      <c r="E96" s="123"/>
      <c r="F96" s="123"/>
      <c r="G96" s="123"/>
      <c r="H96" s="123"/>
      <c r="I96" s="123"/>
      <c r="J96" s="123"/>
      <c r="K96" s="123"/>
      <c r="L96" s="123"/>
      <c r="M96" s="123"/>
    </row>
    <row r="97" spans="2:11" ht="12.75">
      <c r="B97" s="52"/>
      <c r="C97" s="52"/>
      <c r="D97" s="52"/>
      <c r="E97" s="52"/>
      <c r="F97" s="52"/>
      <c r="G97" s="52"/>
      <c r="H97" s="52"/>
      <c r="I97" s="52"/>
      <c r="J97" s="52"/>
      <c r="K97" s="52"/>
    </row>
    <row r="98" spans="1:2" ht="12.75">
      <c r="A98" s="55" t="s">
        <v>64</v>
      </c>
      <c r="B98" s="45" t="s">
        <v>108</v>
      </c>
    </row>
    <row r="100" spans="2:13" ht="12.75" customHeight="1">
      <c r="B100" s="122" t="s">
        <v>234</v>
      </c>
      <c r="C100" s="122"/>
      <c r="D100" s="122"/>
      <c r="E100" s="122"/>
      <c r="F100" s="122"/>
      <c r="G100" s="122"/>
      <c r="H100" s="122"/>
      <c r="I100" s="122"/>
      <c r="J100" s="122"/>
      <c r="K100" s="122"/>
      <c r="L100" s="122"/>
      <c r="M100" s="122"/>
    </row>
    <row r="101" spans="2:13" ht="14.25" customHeight="1">
      <c r="B101" s="122"/>
      <c r="C101" s="122"/>
      <c r="D101" s="122"/>
      <c r="E101" s="122"/>
      <c r="F101" s="122"/>
      <c r="G101" s="122"/>
      <c r="H101" s="122"/>
      <c r="I101" s="122"/>
      <c r="J101" s="122"/>
      <c r="K101" s="122"/>
      <c r="L101" s="122"/>
      <c r="M101" s="122"/>
    </row>
    <row r="102" spans="2:13" ht="12.75" customHeight="1">
      <c r="B102" s="84"/>
      <c r="C102" s="84"/>
      <c r="D102" s="84"/>
      <c r="E102" s="84"/>
      <c r="F102" s="84"/>
      <c r="G102" s="84"/>
      <c r="H102" s="84"/>
      <c r="I102" s="84"/>
      <c r="J102" s="84"/>
      <c r="K102" s="84"/>
      <c r="L102" s="84"/>
      <c r="M102" s="84"/>
    </row>
    <row r="103" spans="2:13" ht="12.75" customHeight="1">
      <c r="B103" s="84"/>
      <c r="C103" s="84"/>
      <c r="D103" s="84"/>
      <c r="E103" s="84"/>
      <c r="F103" s="84"/>
      <c r="G103" s="84"/>
      <c r="H103" s="84"/>
      <c r="I103" s="84"/>
      <c r="J103" s="84"/>
      <c r="K103" s="84"/>
      <c r="L103" s="84"/>
      <c r="M103" s="84"/>
    </row>
    <row r="104" spans="1:2" ht="12.75">
      <c r="A104" s="55" t="s">
        <v>65</v>
      </c>
      <c r="B104" s="45" t="s">
        <v>215</v>
      </c>
    </row>
    <row r="105" spans="1:2" ht="12.75">
      <c r="A105" s="55"/>
      <c r="B105" s="45"/>
    </row>
    <row r="106" spans="1:2" ht="12.75">
      <c r="A106" s="55"/>
      <c r="B106" s="31" t="s">
        <v>235</v>
      </c>
    </row>
    <row r="107" spans="1:2" ht="12.75">
      <c r="A107" s="55"/>
      <c r="B107" s="45"/>
    </row>
    <row r="109" ht="12.75">
      <c r="K109" s="32" t="s">
        <v>6</v>
      </c>
    </row>
    <row r="110" ht="12.75">
      <c r="K110" s="32"/>
    </row>
    <row r="111" ht="12.75">
      <c r="C111" s="31" t="s">
        <v>216</v>
      </c>
    </row>
    <row r="112" spans="3:11" ht="13.5" thickBot="1">
      <c r="C112" s="31" t="s">
        <v>242</v>
      </c>
      <c r="K112" s="96">
        <v>8651</v>
      </c>
    </row>
    <row r="113" spans="11:14" ht="5.25" customHeight="1" thickTop="1">
      <c r="K113" s="3"/>
      <c r="N113" s="97"/>
    </row>
    <row r="114" ht="12.75">
      <c r="N114" s="98"/>
    </row>
    <row r="116" spans="1:2" ht="12.75">
      <c r="A116" s="55" t="s">
        <v>66</v>
      </c>
      <c r="B116" s="45" t="s">
        <v>132</v>
      </c>
    </row>
    <row r="117" spans="10:11" ht="12.75">
      <c r="J117" s="32"/>
      <c r="K117" s="32" t="s">
        <v>67</v>
      </c>
    </row>
    <row r="118" spans="10:11" ht="12.75">
      <c r="J118" s="59"/>
      <c r="K118" s="59" t="s">
        <v>218</v>
      </c>
    </row>
    <row r="119" spans="10:11" ht="12.75">
      <c r="J119" s="32"/>
      <c r="K119" s="32" t="s">
        <v>6</v>
      </c>
    </row>
    <row r="120" spans="2:11" ht="12.75">
      <c r="B120" s="31" t="s">
        <v>68</v>
      </c>
      <c r="J120" s="32"/>
      <c r="K120" s="32"/>
    </row>
    <row r="121" spans="10:11" ht="6.75" customHeight="1">
      <c r="J121" s="32"/>
      <c r="K121" s="32"/>
    </row>
    <row r="122" spans="2:11" ht="13.5" thickBot="1">
      <c r="B122" s="31" t="s">
        <v>1</v>
      </c>
      <c r="J122" s="32"/>
      <c r="K122" s="96">
        <v>633</v>
      </c>
    </row>
    <row r="123" spans="9:10" ht="13.5" thickTop="1">
      <c r="I123" s="1"/>
      <c r="J123" s="32"/>
    </row>
    <row r="124" spans="2:13" ht="12.75">
      <c r="B124" s="84"/>
      <c r="C124" s="84"/>
      <c r="D124" s="84"/>
      <c r="E124" s="84"/>
      <c r="F124" s="84"/>
      <c r="G124" s="84"/>
      <c r="H124" s="84"/>
      <c r="I124" s="84"/>
      <c r="J124" s="84"/>
      <c r="K124" s="84"/>
      <c r="L124" s="84"/>
      <c r="M124" s="84"/>
    </row>
    <row r="125" spans="1:13" s="48" customFormat="1" ht="12.75" customHeight="1">
      <c r="A125" s="125" t="s">
        <v>124</v>
      </c>
      <c r="B125" s="125"/>
      <c r="C125" s="125"/>
      <c r="D125" s="125"/>
      <c r="E125" s="125"/>
      <c r="F125" s="125"/>
      <c r="G125" s="125"/>
      <c r="H125" s="125"/>
      <c r="I125" s="125"/>
      <c r="J125" s="125"/>
      <c r="K125" s="125"/>
      <c r="L125" s="125"/>
      <c r="M125" s="125"/>
    </row>
    <row r="126" spans="1:13" s="48" customFormat="1" ht="12.75">
      <c r="A126" s="125"/>
      <c r="B126" s="125"/>
      <c r="C126" s="125"/>
      <c r="D126" s="125"/>
      <c r="E126" s="125"/>
      <c r="F126" s="125"/>
      <c r="G126" s="125"/>
      <c r="H126" s="125"/>
      <c r="I126" s="125"/>
      <c r="J126" s="125"/>
      <c r="K126" s="125"/>
      <c r="L126" s="125"/>
      <c r="M126" s="125"/>
    </row>
    <row r="127" s="48" customFormat="1" ht="12.75">
      <c r="A127" s="112"/>
    </row>
    <row r="128" spans="1:2" ht="12.75">
      <c r="A128" s="55" t="s">
        <v>69</v>
      </c>
      <c r="B128" s="45" t="s">
        <v>70</v>
      </c>
    </row>
    <row r="130" spans="2:13" ht="12.75" customHeight="1">
      <c r="B130" s="122" t="s">
        <v>246</v>
      </c>
      <c r="C130" s="122"/>
      <c r="D130" s="122"/>
      <c r="E130" s="122"/>
      <c r="F130" s="122"/>
      <c r="G130" s="122"/>
      <c r="H130" s="122"/>
      <c r="I130" s="122"/>
      <c r="J130" s="122"/>
      <c r="K130" s="122"/>
      <c r="L130" s="122"/>
      <c r="M130" s="122"/>
    </row>
    <row r="131" spans="2:13" ht="12.75">
      <c r="B131" s="122"/>
      <c r="C131" s="122"/>
      <c r="D131" s="122"/>
      <c r="E131" s="122"/>
      <c r="F131" s="122"/>
      <c r="G131" s="122"/>
      <c r="H131" s="122"/>
      <c r="I131" s="122"/>
      <c r="J131" s="122"/>
      <c r="K131" s="122"/>
      <c r="L131" s="122"/>
      <c r="M131" s="122"/>
    </row>
    <row r="132" spans="2:13" ht="12.75">
      <c r="B132" s="122"/>
      <c r="C132" s="122"/>
      <c r="D132" s="122"/>
      <c r="E132" s="122"/>
      <c r="F132" s="122"/>
      <c r="G132" s="122"/>
      <c r="H132" s="122"/>
      <c r="I132" s="122"/>
      <c r="J132" s="122"/>
      <c r="K132" s="122"/>
      <c r="L132" s="122"/>
      <c r="M132" s="122"/>
    </row>
    <row r="133" spans="2:14" ht="14.25" customHeight="1">
      <c r="B133" s="122"/>
      <c r="C133" s="122"/>
      <c r="D133" s="122"/>
      <c r="E133" s="122"/>
      <c r="F133" s="122"/>
      <c r="G133" s="122"/>
      <c r="H133" s="122"/>
      <c r="I133" s="122"/>
      <c r="J133" s="122"/>
      <c r="K133" s="122"/>
      <c r="L133" s="122"/>
      <c r="M133" s="122"/>
      <c r="N133" s="97"/>
    </row>
    <row r="134" spans="2:13" ht="12.75">
      <c r="B134" s="52"/>
      <c r="C134" s="52"/>
      <c r="D134" s="52"/>
      <c r="E134" s="52"/>
      <c r="F134" s="52"/>
      <c r="G134" s="52"/>
      <c r="H134" s="52"/>
      <c r="I134" s="52"/>
      <c r="J134" s="52"/>
      <c r="K134" s="52"/>
      <c r="L134" s="52"/>
      <c r="M134" s="52"/>
    </row>
    <row r="135" spans="2:13" ht="12.75">
      <c r="B135" s="122" t="s">
        <v>249</v>
      </c>
      <c r="C135" s="122"/>
      <c r="D135" s="122"/>
      <c r="E135" s="122"/>
      <c r="F135" s="122"/>
      <c r="G135" s="122"/>
      <c r="H135" s="122"/>
      <c r="I135" s="122"/>
      <c r="J135" s="122"/>
      <c r="K135" s="122"/>
      <c r="L135" s="122"/>
      <c r="M135" s="122"/>
    </row>
    <row r="136" spans="2:13" ht="12.75">
      <c r="B136" s="122"/>
      <c r="C136" s="122"/>
      <c r="D136" s="122"/>
      <c r="E136" s="122"/>
      <c r="F136" s="122"/>
      <c r="G136" s="122"/>
      <c r="H136" s="122"/>
      <c r="I136" s="122"/>
      <c r="J136" s="122"/>
      <c r="K136" s="122"/>
      <c r="L136" s="122"/>
      <c r="M136" s="122"/>
    </row>
    <row r="137" spans="2:13" ht="12.75">
      <c r="B137" s="122"/>
      <c r="C137" s="122"/>
      <c r="D137" s="122"/>
      <c r="E137" s="122"/>
      <c r="F137" s="122"/>
      <c r="G137" s="122"/>
      <c r="H137" s="122"/>
      <c r="I137" s="122"/>
      <c r="J137" s="122"/>
      <c r="K137" s="122"/>
      <c r="L137" s="122"/>
      <c r="M137" s="122"/>
    </row>
    <row r="138" spans="2:13" ht="12.75">
      <c r="B138" s="122"/>
      <c r="C138" s="122"/>
      <c r="D138" s="122"/>
      <c r="E138" s="122"/>
      <c r="F138" s="122"/>
      <c r="G138" s="122"/>
      <c r="H138" s="122"/>
      <c r="I138" s="122"/>
      <c r="J138" s="122"/>
      <c r="K138" s="122"/>
      <c r="L138" s="122"/>
      <c r="M138" s="122"/>
    </row>
    <row r="139" spans="2:13" ht="12.75">
      <c r="B139" s="122"/>
      <c r="C139" s="122"/>
      <c r="D139" s="122"/>
      <c r="E139" s="122"/>
      <c r="F139" s="122"/>
      <c r="G139" s="122"/>
      <c r="H139" s="122"/>
      <c r="I139" s="122"/>
      <c r="J139" s="122"/>
      <c r="K139" s="122"/>
      <c r="L139" s="122"/>
      <c r="M139" s="122"/>
    </row>
    <row r="140" spans="2:13" ht="12.75">
      <c r="B140" s="127"/>
      <c r="C140" s="127"/>
      <c r="D140" s="127"/>
      <c r="E140" s="127"/>
      <c r="F140" s="127"/>
      <c r="G140" s="127"/>
      <c r="H140" s="127"/>
      <c r="I140" s="127"/>
      <c r="J140" s="127"/>
      <c r="K140" s="127"/>
      <c r="L140" s="127"/>
      <c r="M140" s="127"/>
    </row>
    <row r="142" spans="1:2" ht="12.75">
      <c r="A142" s="55" t="s">
        <v>71</v>
      </c>
      <c r="B142" s="45" t="s">
        <v>72</v>
      </c>
    </row>
    <row r="144" spans="2:14" ht="12.75" customHeight="1">
      <c r="B144" s="122" t="s">
        <v>247</v>
      </c>
      <c r="C144" s="122"/>
      <c r="D144" s="122"/>
      <c r="E144" s="122"/>
      <c r="F144" s="122"/>
      <c r="G144" s="122"/>
      <c r="H144" s="122"/>
      <c r="I144" s="122"/>
      <c r="J144" s="122"/>
      <c r="K144" s="122"/>
      <c r="L144" s="122"/>
      <c r="M144" s="122"/>
      <c r="N144" s="97"/>
    </row>
    <row r="145" spans="2:13" ht="12.75">
      <c r="B145" s="122"/>
      <c r="C145" s="122"/>
      <c r="D145" s="122"/>
      <c r="E145" s="122"/>
      <c r="F145" s="122"/>
      <c r="G145" s="122"/>
      <c r="H145" s="122"/>
      <c r="I145" s="122"/>
      <c r="J145" s="122"/>
      <c r="K145" s="122"/>
      <c r="L145" s="122"/>
      <c r="M145" s="122"/>
    </row>
    <row r="146" spans="2:13" ht="14.25" customHeight="1">
      <c r="B146" s="122"/>
      <c r="C146" s="122"/>
      <c r="D146" s="122"/>
      <c r="E146" s="122"/>
      <c r="F146" s="122"/>
      <c r="G146" s="122"/>
      <c r="H146" s="122"/>
      <c r="I146" s="122"/>
      <c r="J146" s="122"/>
      <c r="K146" s="122"/>
      <c r="L146" s="122"/>
      <c r="M146" s="122"/>
    </row>
    <row r="147" spans="2:13" ht="12.75">
      <c r="B147" s="122"/>
      <c r="C147" s="122"/>
      <c r="D147" s="122"/>
      <c r="E147" s="122"/>
      <c r="F147" s="122"/>
      <c r="G147" s="122"/>
      <c r="H147" s="122"/>
      <c r="I147" s="122"/>
      <c r="J147" s="122"/>
      <c r="K147" s="122"/>
      <c r="L147" s="122"/>
      <c r="M147" s="122"/>
    </row>
    <row r="148" spans="2:13" ht="12.75">
      <c r="B148" s="122"/>
      <c r="C148" s="122"/>
      <c r="D148" s="122"/>
      <c r="E148" s="122"/>
      <c r="F148" s="122"/>
      <c r="G148" s="122"/>
      <c r="H148" s="122"/>
      <c r="I148" s="122"/>
      <c r="J148" s="122"/>
      <c r="K148" s="122"/>
      <c r="L148" s="122"/>
      <c r="M148" s="122"/>
    </row>
    <row r="149" spans="1:13" ht="12.75">
      <c r="A149" s="111"/>
      <c r="B149" s="111"/>
      <c r="C149" s="111"/>
      <c r="D149" s="111"/>
      <c r="E149" s="111"/>
      <c r="F149" s="111"/>
      <c r="G149" s="111"/>
      <c r="H149" s="111"/>
      <c r="I149" s="111"/>
      <c r="J149" s="111"/>
      <c r="K149" s="111"/>
      <c r="L149" s="111"/>
      <c r="M149" s="111"/>
    </row>
    <row r="150" spans="1:2" ht="12.75">
      <c r="A150" s="55" t="s">
        <v>73</v>
      </c>
      <c r="B150" s="45" t="s">
        <v>74</v>
      </c>
    </row>
    <row r="151" ht="8.25" customHeight="1"/>
    <row r="152" spans="2:15" ht="12.75" customHeight="1">
      <c r="B152" s="122" t="s">
        <v>248</v>
      </c>
      <c r="C152" s="122"/>
      <c r="D152" s="122"/>
      <c r="E152" s="122"/>
      <c r="F152" s="122"/>
      <c r="G152" s="122"/>
      <c r="H152" s="122"/>
      <c r="I152" s="122"/>
      <c r="J152" s="122"/>
      <c r="K152" s="122"/>
      <c r="L152" s="122"/>
      <c r="M152" s="122"/>
      <c r="O152" s="97"/>
    </row>
    <row r="153" spans="2:14" ht="12.75">
      <c r="B153" s="122"/>
      <c r="C153" s="122"/>
      <c r="D153" s="122"/>
      <c r="E153" s="122"/>
      <c r="F153" s="122"/>
      <c r="G153" s="122"/>
      <c r="H153" s="122"/>
      <c r="I153" s="122"/>
      <c r="J153" s="122"/>
      <c r="K153" s="122"/>
      <c r="L153" s="122"/>
      <c r="M153" s="122"/>
      <c r="N153" s="97"/>
    </row>
    <row r="154" spans="2:13" ht="12.75">
      <c r="B154" s="122"/>
      <c r="C154" s="122"/>
      <c r="D154" s="122"/>
      <c r="E154" s="122"/>
      <c r="F154" s="122"/>
      <c r="G154" s="122"/>
      <c r="H154" s="122"/>
      <c r="I154" s="122"/>
      <c r="J154" s="122"/>
      <c r="K154" s="122"/>
      <c r="L154" s="122"/>
      <c r="M154" s="122"/>
    </row>
    <row r="155" spans="2:13" ht="12.75">
      <c r="B155" s="122"/>
      <c r="C155" s="122"/>
      <c r="D155" s="122"/>
      <c r="E155" s="122"/>
      <c r="F155" s="122"/>
      <c r="G155" s="122"/>
      <c r="H155" s="122"/>
      <c r="I155" s="122"/>
      <c r="J155" s="122"/>
      <c r="K155" s="122"/>
      <c r="L155" s="122"/>
      <c r="M155" s="122"/>
    </row>
    <row r="156" spans="2:13" ht="14.25" customHeight="1">
      <c r="B156" s="122"/>
      <c r="C156" s="122"/>
      <c r="D156" s="122"/>
      <c r="E156" s="122"/>
      <c r="F156" s="122"/>
      <c r="G156" s="122"/>
      <c r="H156" s="122"/>
      <c r="I156" s="122"/>
      <c r="J156" s="122"/>
      <c r="K156" s="122"/>
      <c r="L156" s="122"/>
      <c r="M156" s="122"/>
    </row>
    <row r="157" spans="2:13" ht="14.25" customHeight="1">
      <c r="B157" s="122"/>
      <c r="C157" s="122"/>
      <c r="D157" s="122"/>
      <c r="E157" s="122"/>
      <c r="F157" s="122"/>
      <c r="G157" s="122"/>
      <c r="H157" s="122"/>
      <c r="I157" s="122"/>
      <c r="J157" s="122"/>
      <c r="K157" s="122"/>
      <c r="L157" s="122"/>
      <c r="M157" s="122"/>
    </row>
    <row r="158" spans="2:13" ht="14.25" customHeight="1">
      <c r="B158" s="122"/>
      <c r="C158" s="122"/>
      <c r="D158" s="122"/>
      <c r="E158" s="122"/>
      <c r="F158" s="122"/>
      <c r="G158" s="122"/>
      <c r="H158" s="122"/>
      <c r="I158" s="122"/>
      <c r="J158" s="122"/>
      <c r="K158" s="122"/>
      <c r="L158" s="122"/>
      <c r="M158" s="122"/>
    </row>
    <row r="159" spans="2:13" ht="14.25" customHeight="1">
      <c r="B159" s="122"/>
      <c r="C159" s="122"/>
      <c r="D159" s="122"/>
      <c r="E159" s="122"/>
      <c r="F159" s="122"/>
      <c r="G159" s="122"/>
      <c r="H159" s="122"/>
      <c r="I159" s="122"/>
      <c r="J159" s="122"/>
      <c r="K159" s="122"/>
      <c r="L159" s="122"/>
      <c r="M159" s="122"/>
    </row>
    <row r="160" spans="4:6" ht="12.75">
      <c r="D160" s="113"/>
      <c r="E160" s="113"/>
      <c r="F160" s="113"/>
    </row>
    <row r="161" spans="1:2" ht="12.75">
      <c r="A161" s="55" t="s">
        <v>75</v>
      </c>
      <c r="B161" s="45" t="s">
        <v>76</v>
      </c>
    </row>
    <row r="163" spans="2:11" ht="15" customHeight="1">
      <c r="B163" s="31" t="s">
        <v>103</v>
      </c>
      <c r="C163" s="52"/>
      <c r="D163" s="52"/>
      <c r="E163" s="52"/>
      <c r="F163" s="52"/>
      <c r="G163" s="52"/>
      <c r="H163" s="52"/>
      <c r="I163" s="52"/>
      <c r="J163" s="52"/>
      <c r="K163" s="52"/>
    </row>
    <row r="164" spans="3:11" ht="12.75" customHeight="1">
      <c r="C164" s="52"/>
      <c r="D164" s="52"/>
      <c r="E164" s="52"/>
      <c r="F164" s="52"/>
      <c r="G164" s="52"/>
      <c r="H164" s="52"/>
      <c r="I164" s="52"/>
      <c r="J164" s="52"/>
      <c r="K164" s="52"/>
    </row>
    <row r="165" spans="2:11" ht="12.75" customHeight="1">
      <c r="B165" s="52"/>
      <c r="C165" s="52"/>
      <c r="D165" s="52"/>
      <c r="E165" s="52"/>
      <c r="F165" s="52"/>
      <c r="G165" s="52"/>
      <c r="H165" s="52"/>
      <c r="I165" s="52"/>
      <c r="J165" s="52"/>
      <c r="K165" s="52"/>
    </row>
    <row r="166" spans="1:2" ht="12.75">
      <c r="A166" s="55" t="s">
        <v>77</v>
      </c>
      <c r="B166" s="45" t="s">
        <v>5</v>
      </c>
    </row>
    <row r="167" spans="9:13" ht="12.75">
      <c r="I167" s="32" t="s">
        <v>20</v>
      </c>
      <c r="M167" s="32" t="s">
        <v>20</v>
      </c>
    </row>
    <row r="168" spans="7:13" ht="12.75">
      <c r="G168" s="32" t="s">
        <v>19</v>
      </c>
      <c r="I168" s="32" t="s">
        <v>21</v>
      </c>
      <c r="J168" s="32"/>
      <c r="K168" s="32" t="s">
        <v>19</v>
      </c>
      <c r="L168" s="32"/>
      <c r="M168" s="32" t="s">
        <v>21</v>
      </c>
    </row>
    <row r="169" spans="7:13" ht="12.75">
      <c r="G169" s="32" t="s">
        <v>12</v>
      </c>
      <c r="I169" s="32" t="s">
        <v>12</v>
      </c>
      <c r="J169" s="32"/>
      <c r="K169" s="32" t="s">
        <v>22</v>
      </c>
      <c r="L169" s="32"/>
      <c r="M169" s="32" t="s">
        <v>25</v>
      </c>
    </row>
    <row r="170" spans="7:13" ht="12.75">
      <c r="G170" s="32" t="s">
        <v>218</v>
      </c>
      <c r="I170" s="32" t="s">
        <v>219</v>
      </c>
      <c r="J170" s="32"/>
      <c r="K170" s="32" t="s">
        <v>218</v>
      </c>
      <c r="L170" s="32"/>
      <c r="M170" s="32" t="s">
        <v>219</v>
      </c>
    </row>
    <row r="171" spans="7:13" ht="12.75">
      <c r="G171" s="32" t="s">
        <v>6</v>
      </c>
      <c r="I171" s="32" t="s">
        <v>6</v>
      </c>
      <c r="J171" s="32"/>
      <c r="K171" s="32" t="s">
        <v>6</v>
      </c>
      <c r="L171" s="32"/>
      <c r="M171" s="32" t="s">
        <v>6</v>
      </c>
    </row>
    <row r="172" ht="12.75">
      <c r="B172" s="31" t="s">
        <v>78</v>
      </c>
    </row>
    <row r="173" spans="2:13" ht="12.75" customHeight="1">
      <c r="B173" s="31" t="s">
        <v>79</v>
      </c>
      <c r="G173" s="2">
        <v>337</v>
      </c>
      <c r="I173" s="2">
        <v>243</v>
      </c>
      <c r="J173" s="50"/>
      <c r="K173" s="50">
        <f>562+337</f>
        <v>899</v>
      </c>
      <c r="L173" s="50"/>
      <c r="M173" s="2">
        <v>584</v>
      </c>
    </row>
    <row r="174" spans="2:13" ht="12.75" customHeight="1">
      <c r="B174" s="31" t="s">
        <v>237</v>
      </c>
      <c r="G174" s="2">
        <f>53-53</f>
        <v>0</v>
      </c>
      <c r="I174" s="2">
        <v>12</v>
      </c>
      <c r="J174" s="50"/>
      <c r="K174" s="50">
        <v>0</v>
      </c>
      <c r="L174" s="50"/>
      <c r="M174" s="2">
        <v>12</v>
      </c>
    </row>
    <row r="175" spans="2:12" ht="12.75">
      <c r="B175" s="31" t="s">
        <v>80</v>
      </c>
      <c r="G175" s="2"/>
      <c r="J175" s="50"/>
      <c r="K175" s="50"/>
      <c r="L175" s="50"/>
    </row>
    <row r="176" spans="2:13" ht="12.75">
      <c r="B176" s="31" t="s">
        <v>81</v>
      </c>
      <c r="G176" s="50"/>
      <c r="H176" s="50"/>
      <c r="I176" s="50"/>
      <c r="J176" s="50"/>
      <c r="K176" s="50"/>
      <c r="L176" s="50"/>
      <c r="M176" s="50"/>
    </row>
    <row r="177" spans="2:13" ht="12.75">
      <c r="B177" s="31" t="s">
        <v>79</v>
      </c>
      <c r="G177" s="50">
        <v>-122</v>
      </c>
      <c r="H177" s="50"/>
      <c r="I177" s="50">
        <v>262</v>
      </c>
      <c r="J177" s="50"/>
      <c r="K177" s="50">
        <f>-183-122</f>
        <v>-305</v>
      </c>
      <c r="L177" s="50"/>
      <c r="M177" s="50">
        <v>276</v>
      </c>
    </row>
    <row r="178" spans="7:13" ht="6" customHeight="1">
      <c r="G178" s="51"/>
      <c r="H178" s="50"/>
      <c r="I178" s="50"/>
      <c r="J178" s="51"/>
      <c r="K178" s="51"/>
      <c r="L178" s="51"/>
      <c r="M178" s="50"/>
    </row>
    <row r="179" spans="7:13" ht="13.5" thickBot="1">
      <c r="G179" s="40">
        <f>SUM(G173:G178)</f>
        <v>215</v>
      </c>
      <c r="H179" s="50"/>
      <c r="I179" s="40">
        <f>SUM(I173:I178)</f>
        <v>517</v>
      </c>
      <c r="J179" s="1"/>
      <c r="K179" s="40">
        <f>SUM(K173:K178)</f>
        <v>594</v>
      </c>
      <c r="L179" s="1"/>
      <c r="M179" s="40">
        <f>SUM(M173:M178)</f>
        <v>872</v>
      </c>
    </row>
    <row r="180" spans="1:2" ht="13.5" thickTop="1">
      <c r="A180" s="55"/>
      <c r="B180" s="45"/>
    </row>
    <row r="181" spans="1:13" ht="12.75" customHeight="1">
      <c r="A181" s="55"/>
      <c r="B181" s="122" t="s">
        <v>243</v>
      </c>
      <c r="C181" s="122"/>
      <c r="D181" s="122"/>
      <c r="E181" s="122"/>
      <c r="F181" s="122"/>
      <c r="G181" s="122"/>
      <c r="H181" s="122"/>
      <c r="I181" s="122"/>
      <c r="J181" s="122"/>
      <c r="K181" s="122"/>
      <c r="L181" s="122"/>
      <c r="M181" s="122"/>
    </row>
    <row r="182" spans="1:13" ht="12.75">
      <c r="A182" s="55"/>
      <c r="B182" s="122"/>
      <c r="C182" s="122"/>
      <c r="D182" s="122"/>
      <c r="E182" s="122"/>
      <c r="F182" s="122"/>
      <c r="G182" s="122"/>
      <c r="H182" s="122"/>
      <c r="I182" s="122"/>
      <c r="J182" s="122"/>
      <c r="K182" s="122"/>
      <c r="L182" s="122"/>
      <c r="M182" s="122"/>
    </row>
    <row r="183" spans="1:13" ht="12.75">
      <c r="A183" s="55"/>
      <c r="B183" s="122"/>
      <c r="C183" s="122"/>
      <c r="D183" s="122"/>
      <c r="E183" s="122"/>
      <c r="F183" s="122"/>
      <c r="G183" s="122"/>
      <c r="H183" s="122"/>
      <c r="I183" s="122"/>
      <c r="J183" s="122"/>
      <c r="K183" s="122"/>
      <c r="L183" s="122"/>
      <c r="M183" s="122"/>
    </row>
    <row r="184" spans="1:13" ht="12.75">
      <c r="A184" s="55"/>
      <c r="B184" s="85"/>
      <c r="C184" s="85"/>
      <c r="D184" s="85"/>
      <c r="E184" s="85"/>
      <c r="F184" s="85"/>
      <c r="G184" s="85"/>
      <c r="H184" s="85"/>
      <c r="I184" s="85"/>
      <c r="J184" s="85"/>
      <c r="K184" s="85"/>
      <c r="L184" s="85"/>
      <c r="M184" s="85"/>
    </row>
    <row r="185" spans="1:11" s="48" customFormat="1" ht="12.75">
      <c r="A185" s="114"/>
      <c r="B185" s="114"/>
      <c r="C185" s="114"/>
      <c r="D185" s="114"/>
      <c r="E185" s="114"/>
      <c r="F185" s="114"/>
      <c r="G185" s="114"/>
      <c r="H185" s="114"/>
      <c r="I185" s="114"/>
      <c r="J185" s="114"/>
      <c r="K185" s="114"/>
    </row>
    <row r="187" spans="1:13" ht="12.75">
      <c r="A187" s="125" t="s">
        <v>124</v>
      </c>
      <c r="B187" s="125"/>
      <c r="C187" s="125"/>
      <c r="D187" s="125"/>
      <c r="E187" s="125"/>
      <c r="F187" s="125"/>
      <c r="G187" s="125"/>
      <c r="H187" s="125"/>
      <c r="I187" s="125"/>
      <c r="J187" s="125"/>
      <c r="K187" s="125"/>
      <c r="L187" s="125"/>
      <c r="M187" s="125"/>
    </row>
    <row r="188" spans="1:13" ht="12.75">
      <c r="A188" s="125"/>
      <c r="B188" s="125"/>
      <c r="C188" s="125"/>
      <c r="D188" s="125"/>
      <c r="E188" s="125"/>
      <c r="F188" s="125"/>
      <c r="G188" s="125"/>
      <c r="H188" s="125"/>
      <c r="I188" s="125"/>
      <c r="J188" s="125"/>
      <c r="K188" s="125"/>
      <c r="L188" s="125"/>
      <c r="M188" s="125"/>
    </row>
    <row r="190" spans="1:2" ht="11.25" customHeight="1">
      <c r="A190" s="55" t="s">
        <v>82</v>
      </c>
      <c r="B190" s="45" t="s">
        <v>83</v>
      </c>
    </row>
    <row r="194" spans="2:13" ht="12.75" customHeight="1">
      <c r="B194" s="131" t="s">
        <v>244</v>
      </c>
      <c r="C194" s="131"/>
      <c r="D194" s="131"/>
      <c r="E194" s="131"/>
      <c r="F194" s="131"/>
      <c r="G194" s="131"/>
      <c r="H194" s="131"/>
      <c r="I194" s="131"/>
      <c r="J194" s="131"/>
      <c r="K194" s="131"/>
      <c r="L194" s="131"/>
      <c r="M194" s="131"/>
    </row>
    <row r="195" spans="2:13" ht="12.75">
      <c r="B195" s="131"/>
      <c r="C195" s="131"/>
      <c r="D195" s="131"/>
      <c r="E195" s="131"/>
      <c r="F195" s="131"/>
      <c r="G195" s="131"/>
      <c r="H195" s="131"/>
      <c r="I195" s="131"/>
      <c r="J195" s="131"/>
      <c r="K195" s="131"/>
      <c r="L195" s="131"/>
      <c r="M195" s="131"/>
    </row>
    <row r="196" spans="2:13" ht="12.75">
      <c r="B196" s="116"/>
      <c r="C196" s="116"/>
      <c r="D196" s="116"/>
      <c r="E196" s="116"/>
      <c r="F196" s="116"/>
      <c r="G196" s="116"/>
      <c r="H196" s="116"/>
      <c r="I196" s="116"/>
      <c r="J196" s="116"/>
      <c r="K196" s="116"/>
      <c r="L196" s="116"/>
      <c r="M196" s="116"/>
    </row>
    <row r="197" spans="2:13" ht="12.75">
      <c r="B197" s="116"/>
      <c r="C197" s="116"/>
      <c r="D197" s="116"/>
      <c r="E197" s="116"/>
      <c r="F197" s="116"/>
      <c r="G197" s="116"/>
      <c r="H197" s="116"/>
      <c r="I197" s="116"/>
      <c r="J197" s="116"/>
      <c r="K197" s="116"/>
      <c r="L197" s="116"/>
      <c r="M197" s="116"/>
    </row>
    <row r="198" spans="1:2" ht="12.75">
      <c r="A198" s="55" t="s">
        <v>84</v>
      </c>
      <c r="B198" s="45" t="s">
        <v>85</v>
      </c>
    </row>
    <row r="200" spans="2:13" ht="12.75" customHeight="1">
      <c r="B200" s="123" t="s">
        <v>133</v>
      </c>
      <c r="C200" s="123"/>
      <c r="D200" s="123"/>
      <c r="E200" s="123"/>
      <c r="F200" s="123"/>
      <c r="G200" s="123"/>
      <c r="H200" s="123"/>
      <c r="I200" s="123"/>
      <c r="J200" s="123"/>
      <c r="K200" s="123"/>
      <c r="L200" s="123"/>
      <c r="M200" s="123"/>
    </row>
    <row r="201" spans="2:13" ht="12.75" customHeight="1">
      <c r="B201" s="84"/>
      <c r="C201" s="84"/>
      <c r="D201" s="84"/>
      <c r="E201" s="84"/>
      <c r="F201" s="84"/>
      <c r="G201" s="84"/>
      <c r="H201" s="84"/>
      <c r="I201" s="84"/>
      <c r="J201" s="84"/>
      <c r="K201" s="84"/>
      <c r="L201" s="84"/>
      <c r="M201" s="84"/>
    </row>
    <row r="202" spans="2:11" ht="12.75">
      <c r="B202" s="52"/>
      <c r="C202" s="52"/>
      <c r="D202" s="52"/>
      <c r="E202" s="52"/>
      <c r="F202" s="52"/>
      <c r="G202" s="52"/>
      <c r="H202" s="52"/>
      <c r="I202" s="52"/>
      <c r="J202" s="52"/>
      <c r="K202" s="52"/>
    </row>
    <row r="203" spans="1:11" ht="12.75">
      <c r="A203" s="55" t="s">
        <v>86</v>
      </c>
      <c r="B203" s="45" t="s">
        <v>104</v>
      </c>
      <c r="C203" s="52"/>
      <c r="D203" s="52"/>
      <c r="E203" s="52"/>
      <c r="F203" s="52"/>
      <c r="G203" s="52"/>
      <c r="H203" s="52"/>
      <c r="I203" s="52"/>
      <c r="J203" s="52"/>
      <c r="K203" s="52"/>
    </row>
    <row r="204" spans="2:11" ht="12.75">
      <c r="B204" s="52"/>
      <c r="C204" s="52"/>
      <c r="D204" s="52"/>
      <c r="E204" s="52"/>
      <c r="F204" s="52"/>
      <c r="G204" s="52"/>
      <c r="H204" s="52"/>
      <c r="I204" s="52"/>
      <c r="J204" s="52"/>
      <c r="K204" s="52"/>
    </row>
    <row r="205" spans="1:13" ht="12.75">
      <c r="A205" s="31"/>
      <c r="B205" s="128" t="s">
        <v>217</v>
      </c>
      <c r="C205" s="128"/>
      <c r="D205" s="128"/>
      <c r="E205" s="128"/>
      <c r="F205" s="128"/>
      <c r="G205" s="128"/>
      <c r="H205" s="128"/>
      <c r="I205" s="128"/>
      <c r="J205" s="128"/>
      <c r="K205" s="128"/>
      <c r="L205" s="128"/>
      <c r="M205" s="128"/>
    </row>
    <row r="206" spans="1:13" ht="12.75">
      <c r="A206" s="31"/>
      <c r="B206" s="83"/>
      <c r="C206" s="83"/>
      <c r="D206" s="83"/>
      <c r="E206" s="83"/>
      <c r="F206" s="83"/>
      <c r="G206" s="83"/>
      <c r="H206" s="83"/>
      <c r="I206" s="83"/>
      <c r="J206" s="83"/>
      <c r="K206" s="83"/>
      <c r="L206" s="83"/>
      <c r="M206" s="83"/>
    </row>
    <row r="207" spans="1:2" ht="12.75">
      <c r="A207" s="55"/>
      <c r="B207" s="45"/>
    </row>
    <row r="208" spans="1:7" ht="12.75">
      <c r="A208" s="55" t="s">
        <v>87</v>
      </c>
      <c r="B208" s="53" t="s">
        <v>88</v>
      </c>
      <c r="G208" s="45"/>
    </row>
    <row r="209" spans="1:2" ht="13.5" customHeight="1">
      <c r="A209" s="55"/>
      <c r="B209" s="45"/>
    </row>
    <row r="210" spans="1:9" ht="12.75">
      <c r="A210" s="55"/>
      <c r="B210" s="48" t="s">
        <v>236</v>
      </c>
      <c r="C210" s="48"/>
      <c r="D210" s="48"/>
      <c r="E210" s="48"/>
      <c r="F210" s="48"/>
      <c r="G210" s="48"/>
      <c r="H210" s="48"/>
      <c r="I210" s="48"/>
    </row>
    <row r="211" spans="1:9" ht="12.75">
      <c r="A211" s="55"/>
      <c r="B211" s="48"/>
      <c r="C211" s="48"/>
      <c r="D211" s="48"/>
      <c r="E211" s="48"/>
      <c r="F211" s="48"/>
      <c r="G211" s="48"/>
      <c r="H211" s="48"/>
      <c r="I211" s="48"/>
    </row>
    <row r="212" spans="1:9" ht="12.75">
      <c r="A212" s="55"/>
      <c r="B212" s="48"/>
      <c r="C212" s="48"/>
      <c r="D212" s="48"/>
      <c r="E212" s="48"/>
      <c r="F212" s="48"/>
      <c r="G212" s="48"/>
      <c r="H212" s="48"/>
      <c r="I212" s="48"/>
    </row>
    <row r="213" spans="1:6" ht="12.75">
      <c r="A213" s="55" t="s">
        <v>89</v>
      </c>
      <c r="B213" s="53" t="s">
        <v>179</v>
      </c>
      <c r="C213" s="48"/>
      <c r="D213" s="48"/>
      <c r="E213" s="48"/>
      <c r="F213" s="48"/>
    </row>
    <row r="217" spans="2:15" ht="25.5">
      <c r="B217" s="124" t="s">
        <v>207</v>
      </c>
      <c r="C217" s="132"/>
      <c r="E217" s="118" t="s">
        <v>209</v>
      </c>
      <c r="F217" s="118"/>
      <c r="G217" s="134" t="s">
        <v>208</v>
      </c>
      <c r="H217" s="134"/>
      <c r="I217" s="134"/>
      <c r="O217" s="97"/>
    </row>
    <row r="218" spans="2:9" ht="12.75">
      <c r="B218" s="52"/>
      <c r="C218" s="117"/>
      <c r="E218" s="118" t="s">
        <v>210</v>
      </c>
      <c r="F218" s="118"/>
      <c r="G218" s="118" t="s">
        <v>211</v>
      </c>
      <c r="I218" s="119" t="s">
        <v>212</v>
      </c>
    </row>
    <row r="219" spans="2:9" ht="12.75">
      <c r="B219" s="52"/>
      <c r="C219" s="117"/>
      <c r="E219" s="118" t="s">
        <v>6</v>
      </c>
      <c r="F219" s="118"/>
      <c r="G219" s="118" t="s">
        <v>6</v>
      </c>
      <c r="I219" s="119" t="s">
        <v>6</v>
      </c>
    </row>
    <row r="220" spans="2:9" ht="12.75">
      <c r="B220" s="133" t="s">
        <v>213</v>
      </c>
      <c r="C220" s="133"/>
      <c r="E220" s="120">
        <v>12681</v>
      </c>
      <c r="F220" s="118"/>
      <c r="G220" s="118">
        <v>170</v>
      </c>
      <c r="I220" s="119">
        <v>79</v>
      </c>
    </row>
    <row r="222" spans="2:13" ht="12.75">
      <c r="B222" s="122" t="s">
        <v>201</v>
      </c>
      <c r="C222" s="122"/>
      <c r="D222" s="122"/>
      <c r="E222" s="122"/>
      <c r="F222" s="122"/>
      <c r="G222" s="122"/>
      <c r="H222" s="122"/>
      <c r="I222" s="122"/>
      <c r="J222" s="122"/>
      <c r="K222" s="122"/>
      <c r="L222" s="122"/>
      <c r="M222" s="122"/>
    </row>
    <row r="223" spans="2:13" ht="12.75">
      <c r="B223" s="122"/>
      <c r="C223" s="122"/>
      <c r="D223" s="122"/>
      <c r="E223" s="122"/>
      <c r="F223" s="122"/>
      <c r="G223" s="122"/>
      <c r="H223" s="122"/>
      <c r="I223" s="122"/>
      <c r="J223" s="122"/>
      <c r="K223" s="122"/>
      <c r="L223" s="122"/>
      <c r="M223" s="122"/>
    </row>
    <row r="225" spans="2:13" ht="12.75" customHeight="1">
      <c r="B225" s="123" t="s">
        <v>202</v>
      </c>
      <c r="C225" s="123"/>
      <c r="D225" s="123"/>
      <c r="E225" s="123"/>
      <c r="F225" s="123"/>
      <c r="G225" s="123"/>
      <c r="H225" s="123"/>
      <c r="I225" s="123"/>
      <c r="J225" s="123"/>
      <c r="K225" s="123"/>
      <c r="L225" s="123"/>
      <c r="M225" s="123"/>
    </row>
    <row r="226" spans="2:13" ht="12.75">
      <c r="B226" s="123"/>
      <c r="C226" s="123"/>
      <c r="D226" s="123"/>
      <c r="E226" s="123"/>
      <c r="F226" s="123"/>
      <c r="G226" s="123"/>
      <c r="H226" s="123"/>
      <c r="I226" s="123"/>
      <c r="J226" s="123"/>
      <c r="K226" s="123"/>
      <c r="L226" s="123"/>
      <c r="M226" s="123"/>
    </row>
    <row r="227" spans="2:13" ht="12.75">
      <c r="B227" s="132"/>
      <c r="C227" s="132"/>
      <c r="D227" s="132"/>
      <c r="E227" s="132"/>
      <c r="F227" s="132"/>
      <c r="G227" s="132"/>
      <c r="H227" s="132"/>
      <c r="I227" s="132"/>
      <c r="J227" s="132"/>
      <c r="K227" s="132"/>
      <c r="L227" s="132"/>
      <c r="M227" s="132"/>
    </row>
    <row r="228" spans="2:13" ht="12.75">
      <c r="B228" s="117"/>
      <c r="C228" s="117"/>
      <c r="D228" s="117"/>
      <c r="E228" s="117"/>
      <c r="F228" s="117"/>
      <c r="G228" s="117"/>
      <c r="H228" s="117"/>
      <c r="I228" s="117"/>
      <c r="J228" s="117"/>
      <c r="K228" s="117"/>
      <c r="L228" s="117"/>
      <c r="M228" s="117"/>
    </row>
    <row r="230" spans="1:10" ht="12.75">
      <c r="A230" s="55" t="s">
        <v>90</v>
      </c>
      <c r="B230" s="45" t="s">
        <v>91</v>
      </c>
      <c r="I230" s="32"/>
      <c r="J230" s="32"/>
    </row>
    <row r="232" spans="2:13" ht="12.75" customHeight="1">
      <c r="B232" s="123" t="s">
        <v>169</v>
      </c>
      <c r="C232" s="123"/>
      <c r="D232" s="123"/>
      <c r="E232" s="123"/>
      <c r="F232" s="123"/>
      <c r="G232" s="123"/>
      <c r="H232" s="123"/>
      <c r="I232" s="123"/>
      <c r="J232" s="123"/>
      <c r="K232" s="123"/>
      <c r="L232" s="123"/>
      <c r="M232" s="123"/>
    </row>
    <row r="233" spans="2:13" ht="12.75">
      <c r="B233" s="123"/>
      <c r="C233" s="123"/>
      <c r="D233" s="123"/>
      <c r="E233" s="123"/>
      <c r="F233" s="123"/>
      <c r="G233" s="123"/>
      <c r="H233" s="123"/>
      <c r="I233" s="123"/>
      <c r="J233" s="123"/>
      <c r="K233" s="123"/>
      <c r="L233" s="123"/>
      <c r="M233" s="123"/>
    </row>
    <row r="234" spans="2:13" ht="11.25" customHeight="1">
      <c r="B234" s="123"/>
      <c r="C234" s="123"/>
      <c r="D234" s="123"/>
      <c r="E234" s="123"/>
      <c r="F234" s="123"/>
      <c r="G234" s="123"/>
      <c r="H234" s="123"/>
      <c r="I234" s="123"/>
      <c r="J234" s="123"/>
      <c r="K234" s="123"/>
      <c r="L234" s="123"/>
      <c r="M234" s="123"/>
    </row>
    <row r="235" ht="11.25" customHeight="1"/>
    <row r="236" spans="1:2" ht="12.75">
      <c r="A236" s="55" t="s">
        <v>92</v>
      </c>
      <c r="B236" s="45" t="s">
        <v>93</v>
      </c>
    </row>
    <row r="237" ht="12" customHeight="1"/>
    <row r="238" spans="2:13" ht="12" customHeight="1">
      <c r="B238" s="122" t="s">
        <v>245</v>
      </c>
      <c r="C238" s="122"/>
      <c r="D238" s="122"/>
      <c r="E238" s="122"/>
      <c r="F238" s="122"/>
      <c r="G238" s="122"/>
      <c r="H238" s="122"/>
      <c r="I238" s="122"/>
      <c r="J238" s="122"/>
      <c r="K238" s="122"/>
      <c r="L238" s="122"/>
      <c r="M238" s="122"/>
    </row>
    <row r="239" spans="2:13" ht="12" customHeight="1">
      <c r="B239" s="122"/>
      <c r="C239" s="122"/>
      <c r="D239" s="122"/>
      <c r="E239" s="122"/>
      <c r="F239" s="122"/>
      <c r="G239" s="122"/>
      <c r="H239" s="122"/>
      <c r="I239" s="122"/>
      <c r="J239" s="122"/>
      <c r="K239" s="122"/>
      <c r="L239" s="122"/>
      <c r="M239" s="122"/>
    </row>
    <row r="240" spans="2:13" ht="12" customHeight="1">
      <c r="B240" s="122"/>
      <c r="C240" s="122"/>
      <c r="D240" s="122"/>
      <c r="E240" s="122"/>
      <c r="F240" s="122"/>
      <c r="G240" s="122"/>
      <c r="H240" s="122"/>
      <c r="I240" s="122"/>
      <c r="J240" s="122"/>
      <c r="K240" s="122"/>
      <c r="L240" s="122"/>
      <c r="M240" s="122"/>
    </row>
    <row r="241" spans="2:13" ht="12" customHeight="1">
      <c r="B241" s="122"/>
      <c r="C241" s="122"/>
      <c r="D241" s="122"/>
      <c r="E241" s="122"/>
      <c r="F241" s="122"/>
      <c r="G241" s="122"/>
      <c r="H241" s="122"/>
      <c r="I241" s="122"/>
      <c r="J241" s="122"/>
      <c r="K241" s="122"/>
      <c r="L241" s="122"/>
      <c r="M241" s="122"/>
    </row>
    <row r="242" ht="12.75">
      <c r="B242" s="100"/>
    </row>
    <row r="243" spans="1:13" ht="12.75">
      <c r="A243" s="125" t="s">
        <v>124</v>
      </c>
      <c r="B243" s="125"/>
      <c r="C243" s="125"/>
      <c r="D243" s="125"/>
      <c r="E243" s="125"/>
      <c r="F243" s="125"/>
      <c r="G243" s="125"/>
      <c r="H243" s="125"/>
      <c r="I243" s="125"/>
      <c r="J243" s="125"/>
      <c r="K243" s="125"/>
      <c r="L243" s="125"/>
      <c r="M243" s="125"/>
    </row>
    <row r="244" spans="1:13" ht="12.75">
      <c r="A244" s="125"/>
      <c r="B244" s="125"/>
      <c r="C244" s="125"/>
      <c r="D244" s="125"/>
      <c r="E244" s="125"/>
      <c r="F244" s="125"/>
      <c r="G244" s="125"/>
      <c r="H244" s="125"/>
      <c r="I244" s="125"/>
      <c r="J244" s="125"/>
      <c r="K244" s="125"/>
      <c r="L244" s="125"/>
      <c r="M244" s="125"/>
    </row>
    <row r="245" spans="1:13" ht="12.75">
      <c r="A245" s="111"/>
      <c r="B245" s="111"/>
      <c r="C245" s="111"/>
      <c r="D245" s="111"/>
      <c r="E245" s="111"/>
      <c r="F245" s="111"/>
      <c r="G245" s="111"/>
      <c r="H245" s="111"/>
      <c r="I245" s="111"/>
      <c r="J245" s="111"/>
      <c r="K245" s="111"/>
      <c r="L245" s="111"/>
      <c r="M245" s="111"/>
    </row>
    <row r="246" spans="1:2" ht="12.75">
      <c r="A246" s="55" t="s">
        <v>94</v>
      </c>
      <c r="B246" s="45" t="s">
        <v>95</v>
      </c>
    </row>
    <row r="247" spans="1:13" ht="12.75">
      <c r="A247" s="55"/>
      <c r="B247" s="45"/>
      <c r="I247" s="31" t="s">
        <v>20</v>
      </c>
      <c r="M247" s="31" t="s">
        <v>20</v>
      </c>
    </row>
    <row r="248" spans="1:14" ht="12.75">
      <c r="A248" s="55"/>
      <c r="B248" s="45"/>
      <c r="G248" s="59" t="s">
        <v>19</v>
      </c>
      <c r="H248" s="59"/>
      <c r="I248" s="59" t="s">
        <v>21</v>
      </c>
      <c r="J248" s="71"/>
      <c r="K248" s="59" t="s">
        <v>19</v>
      </c>
      <c r="L248" s="59"/>
      <c r="M248" s="59" t="s">
        <v>21</v>
      </c>
      <c r="N248" s="71"/>
    </row>
    <row r="249" spans="1:14" ht="12.75">
      <c r="A249" s="55"/>
      <c r="B249" s="45"/>
      <c r="G249" s="59" t="s">
        <v>12</v>
      </c>
      <c r="H249" s="59"/>
      <c r="I249" s="59" t="s">
        <v>12</v>
      </c>
      <c r="J249" s="71"/>
      <c r="K249" s="59" t="s">
        <v>22</v>
      </c>
      <c r="L249" s="59"/>
      <c r="M249" s="59" t="s">
        <v>25</v>
      </c>
      <c r="N249" s="71"/>
    </row>
    <row r="250" spans="7:13" ht="12.75">
      <c r="G250" s="59" t="s">
        <v>218</v>
      </c>
      <c r="H250" s="59"/>
      <c r="I250" s="59" t="s">
        <v>219</v>
      </c>
      <c r="K250" s="59" t="s">
        <v>218</v>
      </c>
      <c r="L250" s="59"/>
      <c r="M250" s="59" t="s">
        <v>219</v>
      </c>
    </row>
    <row r="251" spans="2:13" ht="12.75">
      <c r="B251" s="45" t="s">
        <v>111</v>
      </c>
      <c r="G251" s="59"/>
      <c r="H251" s="59"/>
      <c r="I251" s="59"/>
      <c r="K251" s="59"/>
      <c r="L251" s="59"/>
      <c r="M251" s="59"/>
    </row>
    <row r="252" spans="2:13" ht="13.5" thickBot="1">
      <c r="B252" s="31" t="s">
        <v>163</v>
      </c>
      <c r="G252" s="101">
        <f>+'IS'!B34</f>
        <v>2946</v>
      </c>
      <c r="H252" s="102"/>
      <c r="I252" s="101">
        <f>+'IS'!D34</f>
        <v>2252</v>
      </c>
      <c r="J252" s="50"/>
      <c r="K252" s="101">
        <f>+'IS'!F34</f>
        <v>8680</v>
      </c>
      <c r="L252" s="102"/>
      <c r="M252" s="101">
        <f>+'IS'!H34</f>
        <v>5560</v>
      </c>
    </row>
    <row r="253" spans="7:13" ht="13.5" thickTop="1">
      <c r="G253" s="103"/>
      <c r="H253" s="103"/>
      <c r="I253" s="50"/>
      <c r="J253" s="50"/>
      <c r="K253" s="103"/>
      <c r="L253" s="103"/>
      <c r="M253" s="50"/>
    </row>
    <row r="254" spans="2:13" ht="12.75">
      <c r="B254" s="31" t="s">
        <v>162</v>
      </c>
      <c r="G254" s="104"/>
      <c r="H254" s="104"/>
      <c r="I254" s="50"/>
      <c r="J254" s="50"/>
      <c r="K254" s="104"/>
      <c r="L254" s="104"/>
      <c r="M254" s="50"/>
    </row>
    <row r="255" spans="2:13" ht="13.5" thickBot="1">
      <c r="B255" s="31" t="s">
        <v>96</v>
      </c>
      <c r="G255" s="101">
        <v>120001</v>
      </c>
      <c r="H255" s="102"/>
      <c r="I255" s="101">
        <v>120001</v>
      </c>
      <c r="J255" s="50"/>
      <c r="K255" s="101">
        <v>120001</v>
      </c>
      <c r="L255" s="102"/>
      <c r="M255" s="101">
        <v>120001</v>
      </c>
    </row>
    <row r="256" spans="7:13" ht="13.5" thickTop="1">
      <c r="G256" s="103"/>
      <c r="H256" s="103"/>
      <c r="I256" s="50"/>
      <c r="J256" s="50"/>
      <c r="K256" s="103"/>
      <c r="L256" s="103"/>
      <c r="M256" s="50"/>
    </row>
    <row r="257" spans="2:13" ht="13.5" thickBot="1">
      <c r="B257" s="31" t="s">
        <v>110</v>
      </c>
      <c r="G257" s="105">
        <f>(G252/G255)*100</f>
        <v>2.4549795418371514</v>
      </c>
      <c r="H257" s="103"/>
      <c r="I257" s="105">
        <f>(I252/I255)*100</f>
        <v>1.8766510279081008</v>
      </c>
      <c r="J257" s="50"/>
      <c r="K257" s="105">
        <f>(K252/K255)*100</f>
        <v>7.233273056057866</v>
      </c>
      <c r="L257" s="103"/>
      <c r="M257" s="105">
        <f>(M252/M255)*100</f>
        <v>4.63329472254398</v>
      </c>
    </row>
    <row r="258" spans="7:12" ht="13.5" thickTop="1">
      <c r="G258" s="103"/>
      <c r="H258" s="103"/>
      <c r="I258" s="50"/>
      <c r="J258" s="50"/>
      <c r="K258" s="103"/>
      <c r="L258" s="103"/>
    </row>
    <row r="259" spans="2:10" ht="12.75">
      <c r="B259" s="31" t="s">
        <v>170</v>
      </c>
      <c r="H259" s="54"/>
      <c r="I259" s="50"/>
      <c r="J259" s="54"/>
    </row>
    <row r="260" spans="8:10" ht="12.75">
      <c r="H260" s="54"/>
      <c r="I260" s="50"/>
      <c r="J260" s="54"/>
    </row>
    <row r="261" spans="8:10" ht="12.75">
      <c r="H261" s="54"/>
      <c r="I261" s="50"/>
      <c r="J261" s="54"/>
    </row>
    <row r="262" spans="8:10" ht="12.75">
      <c r="H262" s="54"/>
      <c r="I262" s="50"/>
      <c r="J262" s="54"/>
    </row>
    <row r="263" spans="8:10" ht="12.75">
      <c r="H263" s="54"/>
      <c r="I263" s="50"/>
      <c r="J263" s="54"/>
    </row>
    <row r="264" spans="7:10" ht="12.75">
      <c r="G264" s="59"/>
      <c r="I264" s="59"/>
      <c r="J264" s="59"/>
    </row>
    <row r="265" spans="7:10" ht="12.75">
      <c r="G265" s="59"/>
      <c r="I265" s="59"/>
      <c r="J265" s="59"/>
    </row>
    <row r="266" spans="7:10" ht="12.75">
      <c r="G266" s="59"/>
      <c r="I266" s="59"/>
      <c r="J266" s="59"/>
    </row>
    <row r="267" spans="7:10" ht="12.75">
      <c r="G267" s="59"/>
      <c r="I267" s="59"/>
      <c r="J267" s="59"/>
    </row>
    <row r="268" spans="7:10" ht="12.75">
      <c r="G268" s="59"/>
      <c r="I268" s="59"/>
      <c r="J268" s="59"/>
    </row>
    <row r="269" spans="7:10" ht="12.75">
      <c r="G269" s="64"/>
      <c r="H269" s="50"/>
      <c r="I269" s="64"/>
      <c r="J269" s="64"/>
    </row>
    <row r="270" spans="7:10" ht="12.75">
      <c r="G270" s="64"/>
      <c r="H270" s="50"/>
      <c r="I270" s="64"/>
      <c r="J270" s="64"/>
    </row>
    <row r="271" spans="7:10" ht="12.75">
      <c r="G271" s="59"/>
      <c r="I271" s="59"/>
      <c r="J271" s="59"/>
    </row>
    <row r="272" ht="12.75">
      <c r="B272" s="100"/>
    </row>
    <row r="273" spans="9:12" ht="12.75" hidden="1">
      <c r="I273" s="59"/>
      <c r="J273" s="59"/>
      <c r="K273" s="59"/>
      <c r="L273" s="59"/>
    </row>
    <row r="274" spans="1:13" ht="12.75" customHeight="1" hidden="1">
      <c r="A274" s="126" t="s">
        <v>124</v>
      </c>
      <c r="B274" s="126"/>
      <c r="C274" s="126"/>
      <c r="D274" s="126"/>
      <c r="E274" s="126"/>
      <c r="F274" s="126"/>
      <c r="G274" s="126"/>
      <c r="H274" s="126"/>
      <c r="I274" s="126"/>
      <c r="J274" s="126"/>
      <c r="K274" s="126"/>
      <c r="L274" s="126"/>
      <c r="M274" s="126"/>
    </row>
    <row r="275" spans="1:13" ht="12.75" hidden="1">
      <c r="A275" s="126"/>
      <c r="B275" s="126"/>
      <c r="C275" s="126"/>
      <c r="D275" s="126"/>
      <c r="E275" s="126"/>
      <c r="F275" s="126"/>
      <c r="G275" s="126"/>
      <c r="H275" s="126"/>
      <c r="I275" s="126"/>
      <c r="J275" s="126"/>
      <c r="K275" s="126"/>
      <c r="L275" s="126"/>
      <c r="M275" s="126"/>
    </row>
    <row r="276" spans="9:12" ht="12.75" hidden="1">
      <c r="I276" s="59"/>
      <c r="J276" s="59"/>
      <c r="K276" s="59"/>
      <c r="L276" s="59"/>
    </row>
    <row r="277" spans="7:10" ht="12.75" hidden="1">
      <c r="G277" s="59"/>
      <c r="I277" s="59"/>
      <c r="J277" s="59"/>
    </row>
    <row r="278" spans="7:10" ht="12.75" hidden="1">
      <c r="G278" s="59"/>
      <c r="I278" s="59"/>
      <c r="J278" s="59"/>
    </row>
    <row r="279" spans="7:10" ht="12.75">
      <c r="G279" s="59"/>
      <c r="I279" s="59"/>
      <c r="J279" s="59"/>
    </row>
  </sheetData>
  <sheetProtection/>
  <mergeCells count="34">
    <mergeCell ref="B238:M241"/>
    <mergeCell ref="B194:M195"/>
    <mergeCell ref="B225:M227"/>
    <mergeCell ref="B220:C220"/>
    <mergeCell ref="B200:M200"/>
    <mergeCell ref="B217:C217"/>
    <mergeCell ref="G217:I217"/>
    <mergeCell ref="B205:M205"/>
    <mergeCell ref="A187:M188"/>
    <mergeCell ref="B181:M183"/>
    <mergeCell ref="B152:M159"/>
    <mergeCell ref="B80:M81"/>
    <mergeCell ref="B77:M78"/>
    <mergeCell ref="B130:M133"/>
    <mergeCell ref="B85:M87"/>
    <mergeCell ref="A125:M126"/>
    <mergeCell ref="B144:M148"/>
    <mergeCell ref="B95:M96"/>
    <mergeCell ref="B100:M101"/>
    <mergeCell ref="A274:M275"/>
    <mergeCell ref="B232:M234"/>
    <mergeCell ref="B222:M223"/>
    <mergeCell ref="B135:M140"/>
    <mergeCell ref="A243:M244"/>
    <mergeCell ref="B11:M13"/>
    <mergeCell ref="B15:M19"/>
    <mergeCell ref="B20:M23"/>
    <mergeCell ref="B91:M91"/>
    <mergeCell ref="B32:M34"/>
    <mergeCell ref="B65:M66"/>
    <mergeCell ref="B30:M30"/>
    <mergeCell ref="B51:M51"/>
    <mergeCell ref="B60:M61"/>
    <mergeCell ref="B70:M71"/>
  </mergeCells>
  <printOptions/>
  <pageMargins left="0.55" right="0.4" top="0.52" bottom="0.43" header="0.34" footer="0.23"/>
  <pageSetup horizontalDpi="600" verticalDpi="600" orientation="portrait" scale="83" r:id="rId2"/>
  <rowBreaks count="4" manualBreakCount="4">
    <brk id="71" max="255" man="1"/>
    <brk id="123" max="255" man="1"/>
    <brk id="185" max="255" man="1"/>
    <brk id="2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 </cp:lastModifiedBy>
  <cp:lastPrinted>2010-11-29T07:12:13Z</cp:lastPrinted>
  <dcterms:created xsi:type="dcterms:W3CDTF">2001-03-17T05:13:36Z</dcterms:created>
  <dcterms:modified xsi:type="dcterms:W3CDTF">2010-11-29T07:53:24Z</dcterms:modified>
  <cp:category/>
  <cp:version/>
  <cp:contentType/>
  <cp:contentStatus/>
</cp:coreProperties>
</file>